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2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3.xml" ContentType="application/vnd.openxmlformats-officedocument.drawing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5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7.xml" ContentType="application/vnd.openxmlformats-officedocument.drawing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H:\Álitsgerð unnin  2024\"/>
    </mc:Choice>
  </mc:AlternateContent>
  <xr:revisionPtr revIDLastSave="0" documentId="8_{40BA7650-5A27-426C-BA88-3CCF49636E42}" xr6:coauthVersionLast="45" xr6:coauthVersionMax="45" xr10:uidLastSave="{00000000-0000-0000-0000-000000000000}"/>
  <bookViews>
    <workbookView xWindow="28680" yWindow="-2445" windowWidth="29040" windowHeight="15840" xr2:uid="{5B172DF9-BE2E-488F-8754-BF9BCD5FD5FE}"/>
  </bookViews>
  <sheets>
    <sheet name="Myndayfirlit" sheetId="20" r:id="rId1"/>
    <sheet name="Mynd 1" sheetId="89" r:id="rId2"/>
    <sheet name="Mynd 2" sheetId="88" r:id="rId3"/>
    <sheet name="Mynd R1 3-6" sheetId="91" r:id="rId4"/>
    <sheet name="Mynd 7" sheetId="92" r:id="rId5"/>
    <sheet name="Mynd 8" sheetId="93" r:id="rId6"/>
    <sheet name="Mynd 9" sheetId="94" r:id="rId7"/>
    <sheet name="Mynd 10" sheetId="95" r:id="rId8"/>
    <sheet name="Mynd 11" sheetId="96" r:id="rId9"/>
    <sheet name="Mynd 12" sheetId="97" r:id="rId10"/>
    <sheet name="Mynd 13" sheetId="98" r:id="rId11"/>
    <sheet name="Mynd R2-14" sheetId="99" r:id="rId12"/>
    <sheet name="Sheet1" sheetId="120" r:id="rId13"/>
    <sheet name="Sheet2" sheetId="121" r:id="rId14"/>
    <sheet name="Mynd R2-15" sheetId="106" r:id="rId15"/>
    <sheet name="Mynd R2-16" sheetId="107" r:id="rId16"/>
    <sheet name="Mynd 17" sheetId="108" r:id="rId17"/>
    <sheet name="Mynd 18" sheetId="103" r:id="rId18"/>
    <sheet name="Mynd 19" sheetId="104" r:id="rId19"/>
    <sheet name="Mynd 20" sheetId="105" r:id="rId20"/>
    <sheet name="Mynd 21" sheetId="109" r:id="rId21"/>
    <sheet name="Mynd 22" sheetId="110" r:id="rId22"/>
    <sheet name="Mynd 23" sheetId="111" r:id="rId23"/>
    <sheet name="Mynd 24" sheetId="112" r:id="rId24"/>
    <sheet name="Mynd 25" sheetId="113" r:id="rId25"/>
    <sheet name="Mynd 26" sheetId="114" r:id="rId26"/>
    <sheet name="Mynd 27" sheetId="115" r:id="rId27"/>
    <sheet name="Mynd 28" sheetId="116" r:id="rId28"/>
    <sheet name="Mynd 29" sheetId="117" r:id="rId29"/>
    <sheet name="Mynd 30" sheetId="118" r:id="rId30"/>
    <sheet name="Mynd 31" sheetId="119" r:id="rId31"/>
  </sheets>
  <definedNames>
    <definedName name="DME_Dirty" hidden="1">"False"</definedName>
    <definedName name="ExternalData_1" localSheetId="0" hidden="1">Myndayfirlit!$B$5:$B$33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0" l="1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G71" i="91" l="1"/>
  <c r="F71" i="91"/>
  <c r="E71" i="91"/>
  <c r="D71" i="91"/>
  <c r="G66" i="91"/>
  <c r="D66" i="91"/>
  <c r="C66" i="91"/>
  <c r="C65" i="91"/>
  <c r="H54" i="91"/>
  <c r="G54" i="91"/>
  <c r="F54" i="91"/>
  <c r="E54" i="91"/>
  <c r="D54" i="91"/>
  <c r="C54" i="91"/>
  <c r="G53" i="91"/>
  <c r="F53" i="91"/>
  <c r="E53" i="91"/>
  <c r="D53" i="91"/>
  <c r="C53" i="9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</authors>
  <commentList>
    <comment ref="C48" authorId="0" shapeId="0" xr:uid="{CCC36F08-2FC7-4ED2-A577-8D141ABDEC53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C49" authorId="0" shapeId="0" xr:uid="{74FB8C5E-2514-487A-A9BE-681525A1B04A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C50" authorId="0" shapeId="0" xr:uid="{37EC6553-54AB-4819-B791-19F53E63106E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C51" authorId="0" shapeId="0" xr:uid="{4E051DAB-4A4C-438D-95C8-3538AFE1D6FA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C52" authorId="0" shapeId="0" xr:uid="{E9115352-0535-4D29-9894-B5C050D1B6D3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C53" authorId="0" shapeId="0" xr:uid="{FD5E5951-6DEC-4364-A281-F002C437A4E6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C54" authorId="0" shapeId="0" xr:uid="{9F46AFA4-E949-4321-9766-BB044E8AAEDD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C55" authorId="0" shapeId="0" xr:uid="{1040DD8D-73B7-4FAC-A70D-DF7118171623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C56" authorId="0" shapeId="0" xr:uid="{121628D7-2625-40C5-BC0C-D7B6D9912FD2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C57" authorId="0" shapeId="0" xr:uid="{0D863FF3-2A0B-4855-BB46-5ADD1BB157E5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C58" authorId="0" shapeId="0" xr:uid="{5EE64B41-ECA3-4A28-BD52-58FD7413C003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IUSR</author>
  </authors>
  <commentList>
    <comment ref="B39" authorId="0" shapeId="0" xr:uid="{721D3903-26AE-4494-A6F3-29BA6A2B3976}">
      <text>
        <r>
          <rPr>
            <sz val="9"/>
            <color rgb="FF000000"/>
            <rFont val="Tahoma"/>
            <family val="2"/>
          </rPr>
          <t xml:space="preserve">Fjármagnstilfærsla sveitarfélaga til Brúar lífeyrissjóðs upp á 32 ma.kr. eru meðtaldar.
</t>
        </r>
      </text>
    </comment>
    <comment ref="B58" authorId="0" shapeId="0" xr:uid="{6C62B1E7-812F-413F-B52E-2E239132FFD6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B59" authorId="0" shapeId="0" xr:uid="{540C5C1E-7CC7-4603-952C-0AA959BF790C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B60" authorId="0" shapeId="0" xr:uid="{28A567E1-2910-47BC-BBC6-CF0C3EF151C3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B61" authorId="0" shapeId="0" xr:uid="{973F872D-4725-4A2B-95C7-304F2C1B6BC1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B62" authorId="0" shapeId="0" xr:uid="{AC27721D-723A-478E-9DAC-16C2DD695D7D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  <comment ref="B64" authorId="0" shapeId="0" xr:uid="{6AC33BDB-BFB9-4248-81E9-9B0173FD09A0}">
      <text>
        <r>
          <rPr>
            <sz val="9"/>
            <color rgb="FF000000"/>
            <rFont val="Tahoma"/>
            <family val="2"/>
          </rPr>
          <t xml:space="preserve">Bráðabirgðatölur.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2131738-B7EF-45D3-99C8-936F55231CFC}" keepAlive="1" name="Query - Myndabanki 2024 copy xlsx" description="Connection to the 'Myndabanki 2024 copy xlsx' query in the workbook." type="5" refreshedVersion="6" background="1" saveData="1">
    <dbPr connection="Provider=Microsoft.Mashup.OleDb.1;Data Source=$Workbook$;Location=Myndabanki 2024 copy xlsx;Extended Properties=&quot;&quot;" command="SELECT * FROM [Myndabanki 2024 copy xlsx]"/>
  </connection>
</connections>
</file>

<file path=xl/sharedStrings.xml><?xml version="1.0" encoding="utf-8"?>
<sst xmlns="http://schemas.openxmlformats.org/spreadsheetml/2006/main" count="655" uniqueCount="403">
  <si>
    <t>Listi yfir myndir</t>
  </si>
  <si>
    <t>Titill:</t>
  </si>
  <si>
    <t>Mynd 1</t>
  </si>
  <si>
    <t>Mismunur</t>
  </si>
  <si>
    <t>Útkoma</t>
  </si>
  <si>
    <t>Álitsgerð Fjármálaráðs 2024</t>
  </si>
  <si>
    <t>Ísland</t>
  </si>
  <si>
    <t>Danmörk</t>
  </si>
  <si>
    <t>Noregur</t>
  </si>
  <si>
    <t>Svíþjóð</t>
  </si>
  <si>
    <t>Heimsfaraldur</t>
  </si>
  <si>
    <t>Mynd 2</t>
  </si>
  <si>
    <t xml:space="preserve">Heimild: </t>
  </si>
  <si>
    <t>Athugasemd</t>
  </si>
  <si>
    <t>Alþjóðagjaldeyrissjóðurinn</t>
  </si>
  <si>
    <t>2017Á1</t>
  </si>
  <si>
    <t>2017Á2</t>
  </si>
  <si>
    <t>2017Á3</t>
  </si>
  <si>
    <t>2017Á4</t>
  </si>
  <si>
    <t>2018Á1</t>
  </si>
  <si>
    <t>2018Á2</t>
  </si>
  <si>
    <t>2018Á3</t>
  </si>
  <si>
    <t>2018Á4</t>
  </si>
  <si>
    <t>2019Á1</t>
  </si>
  <si>
    <t>2019Á2</t>
  </si>
  <si>
    <t>2019Á3</t>
  </si>
  <si>
    <t>2019Á4</t>
  </si>
  <si>
    <t>2020Á1</t>
  </si>
  <si>
    <t>2020Á2</t>
  </si>
  <si>
    <t>2020Á3</t>
  </si>
  <si>
    <t>2020Á4</t>
  </si>
  <si>
    <t>2021Á1</t>
  </si>
  <si>
    <t>2021Á2</t>
  </si>
  <si>
    <t>2021Á3</t>
  </si>
  <si>
    <t>2021Á4</t>
  </si>
  <si>
    <t>2022Á1</t>
  </si>
  <si>
    <t>2022Á2</t>
  </si>
  <si>
    <t>2022Á3</t>
  </si>
  <si>
    <t>2022Á4</t>
  </si>
  <si>
    <t>2023Á1</t>
  </si>
  <si>
    <t>2023Á2</t>
  </si>
  <si>
    <t>2023Á3</t>
  </si>
  <si>
    <t>2023Á4</t>
  </si>
  <si>
    <t>Einkaneysla</t>
  </si>
  <si>
    <t>Verg Landsframleiðsla</t>
  </si>
  <si>
    <t>Verg landsframleiðsla og einkaneysla. Ársbreyting eftir ársfjórðungum mæld í prósentum</t>
  </si>
  <si>
    <t>Hagstofa Íslands</t>
  </si>
  <si>
    <t xml:space="preserve">Heildarútgjöld hins opinbera sem hlutfall af landsframleiðslu </t>
  </si>
  <si>
    <t>Spá AGS nær til A-hluta hins opinbera í heild</t>
  </si>
  <si>
    <t>Samanburður gildandi fjármálaáætlunar 2024 til 2028 og framlagðrar áætlunar 2025 til 2029</t>
  </si>
  <si>
    <t>Heildartekjur ríkissjóðs gildandi áætlun</t>
  </si>
  <si>
    <t>Heildatekjur ríkissjóðs framlögð áætlun</t>
  </si>
  <si>
    <t>Heildargjöld ríkissjóðs gildandi áætlun</t>
  </si>
  <si>
    <t>Heildargjöld ríkissjóðs framlögð áætlun</t>
  </si>
  <si>
    <t>Heildarafkoma ríkissjóðs gildandi áætlun</t>
  </si>
  <si>
    <t>Heildarafkoma ríkissjóðs framlögð áætlun</t>
  </si>
  <si>
    <t>Frumjöfnuður gildandi áætlun</t>
  </si>
  <si>
    <t>Frumjöfnuður framlögð áætlun</t>
  </si>
  <si>
    <t>Handbært fé frá rekstri gildandi áætlun</t>
  </si>
  <si>
    <t>Handbært fé frá rekstri framlögð áætlun</t>
  </si>
  <si>
    <t>Lánsfjárjöfnuður án sölu eigna gildandi fjármálaáætlun</t>
  </si>
  <si>
    <t>Lánsfjárjöfnuður án sölu eigna framlögð áætlun</t>
  </si>
  <si>
    <t>Almennur varasjóður og sért. fjárr., gildandi áætlun (IPSAS)</t>
  </si>
  <si>
    <t>Almennur varasjóður og sért. fjárr., framlögð áætlun (IPSAS)</t>
  </si>
  <si>
    <t>Mynd R1 - 3: Heildarafkoma A1-Hluta ríkissjóðs</t>
  </si>
  <si>
    <t>Mynd R1 - 4: Frumjöfnuður A1-hluta ríkissjóðs</t>
  </si>
  <si>
    <t>Mynd R1 - 5: Handbært fé frá rekstri A1-hluta ríkissjóðs</t>
  </si>
  <si>
    <t>Mynd R1 - 6: Lánsfjárjöfnuður A1-hluta ríkissjóðs, án sölu eigna</t>
  </si>
  <si>
    <t xml:space="preserve">Myndir úr rammagrein 1 </t>
  </si>
  <si>
    <t>Ríkissjóður, ma.kr.</t>
  </si>
  <si>
    <t>Athugasemd:</t>
  </si>
  <si>
    <t>Tekjur og gjöld hins opinbera eftir ársfjórðungum 2002-2023</t>
  </si>
  <si>
    <t>Tekjujöfnuður sem % af VLF ársfjórðungs</t>
  </si>
  <si>
    <t>Heildartekjur sem % af VLF ársfjórðungs</t>
  </si>
  <si>
    <t>Heildarútgjöld sem % af VLF ársfjórðungs</t>
  </si>
  <si>
    <t>Tekjujöfnuður, meðaltöl 2017-2019, 2020-2022 og 2023</t>
  </si>
  <si>
    <t>Tekjur, meðaltöl 2017-2019, 2020-2022 og 2023</t>
  </si>
  <si>
    <t>Gjöld, meðaltöl 2017-2019, 2020-2022 og 2023</t>
  </si>
  <si>
    <t>Meðaltal alls</t>
  </si>
  <si>
    <t>Meðaltal 2017-2019</t>
  </si>
  <si>
    <t>Meðaltal 2020-2022</t>
  </si>
  <si>
    <t>Meðaltal 2023</t>
  </si>
  <si>
    <t>Frumjöfnuður á greiðslugrunni</t>
  </si>
  <si>
    <t>Frumjöfnuður á rekstrargrunni</t>
  </si>
  <si>
    <t>Fjárlög 2024</t>
  </si>
  <si>
    <t>Áætlun 2024</t>
  </si>
  <si>
    <t>Heildarafkoma</t>
  </si>
  <si>
    <t>Lánsfjárjöfnuður</t>
  </si>
  <si>
    <t>Frumjöfnuður</t>
  </si>
  <si>
    <t>Hreinn lánsfjárjöfnuður</t>
  </si>
  <si>
    <t>Frumtekjur ríkissjóðs A1 hluta, verðlag 2024</t>
  </si>
  <si>
    <t>Frumgjöld ríkissjóðs A1-hluta, verðlag 2024</t>
  </si>
  <si>
    <t>Tekjur, gjöld og afkoma hins opinbera 2017-2023 (hlutfall af VLF, %)</t>
  </si>
  <si>
    <t>Hagstofa Íslands, útreikningar fjármálaráð. Myndin sýnir A-hluta ríkissjóðs og sveitarfélaga í heild á grunni þjóðhagsreikninga.</t>
  </si>
  <si>
    <t>Mynd 7</t>
  </si>
  <si>
    <t>Mynd 8</t>
  </si>
  <si>
    <t>Framlögð fjármálaáætlun 2025 – 2029, greinargerð frumvarps til fjárlaga 2024 og útreikningar fjármálaráðs á frumjöfnuði á greiðslugrunni.</t>
  </si>
  <si>
    <t>Frumjöfnuður 2023-2029 (ma. kr.)</t>
  </si>
  <si>
    <t>Mynd 9</t>
  </si>
  <si>
    <t>Áætlanir um heildarjöfnuð og lánsfjárjöfnuð 2024 (ma.kr.)</t>
  </si>
  <si>
    <t>Fjárlög 2024 og framlögð fjármálaáætlun 2025 – 2029</t>
  </si>
  <si>
    <t>Mynd 10</t>
  </si>
  <si>
    <t>Áætlanir um afkomu, frumjöfnuð og lánsfjárþörf (ma. kr. á verðlagi hvers árs)</t>
  </si>
  <si>
    <t>Framlögð fjármálaáætlun 2025 – 2029 og áætlað sjóðstreymi 2023 samkvæmt greinargerð frumvarps til fjárlaga 2024.</t>
  </si>
  <si>
    <t>Mynd 11</t>
  </si>
  <si>
    <t>Frumtekjur og frumgjöld ríkissjóðs A-1 hluta (ma.kr. á verðlagi 2024)</t>
  </si>
  <si>
    <t>Framlögð fjármálaáætlun 2025 – 2029, útreikningar fjármálaráðs.</t>
  </si>
  <si>
    <t>Árlegur meðalvöxtur frumtekna 2017-2025 og 2026 -2029</t>
  </si>
  <si>
    <t>Árlegur meðalvöxtur frumútgjalda 2017-2025 og 2026 -2029</t>
  </si>
  <si>
    <t>Mismunur frumgjöld mrd.kr.</t>
  </si>
  <si>
    <t>Vísitala ársfjórðungar</t>
  </si>
  <si>
    <t>Þriggja mánaða hreyfanlegt meðaltal</t>
  </si>
  <si>
    <t>1995Á1</t>
  </si>
  <si>
    <t>1995Á2</t>
  </si>
  <si>
    <t>1995Á3</t>
  </si>
  <si>
    <t>1995Á4</t>
  </si>
  <si>
    <t>1996Á1</t>
  </si>
  <si>
    <t>1996Á2</t>
  </si>
  <si>
    <t>1996Á3</t>
  </si>
  <si>
    <t>1996Á4</t>
  </si>
  <si>
    <t>1997Á1</t>
  </si>
  <si>
    <t>1997Á2</t>
  </si>
  <si>
    <t>1997Á3</t>
  </si>
  <si>
    <t>1997Á4</t>
  </si>
  <si>
    <t>1998Á1</t>
  </si>
  <si>
    <t>1998Á2</t>
  </si>
  <si>
    <t>1998Á3</t>
  </si>
  <si>
    <t>1998Á4</t>
  </si>
  <si>
    <t>1999Á1</t>
  </si>
  <si>
    <t>1999Á2</t>
  </si>
  <si>
    <t>1999Á3</t>
  </si>
  <si>
    <t>1999Á4</t>
  </si>
  <si>
    <t>2000Á1</t>
  </si>
  <si>
    <t>2001Á1</t>
  </si>
  <si>
    <t>2001Á2</t>
  </si>
  <si>
    <t>2001Á3</t>
  </si>
  <si>
    <t>2001Á4</t>
  </si>
  <si>
    <t>2002Á1</t>
  </si>
  <si>
    <t>2002Á2</t>
  </si>
  <si>
    <t>2002Á3</t>
  </si>
  <si>
    <t>2002Á4</t>
  </si>
  <si>
    <t>2003Á1</t>
  </si>
  <si>
    <t>2003Á2</t>
  </si>
  <si>
    <t>2003Á3</t>
  </si>
  <si>
    <t>2003Á4</t>
  </si>
  <si>
    <t>2004Á1</t>
  </si>
  <si>
    <t>2004Á2</t>
  </si>
  <si>
    <t>2004Á3</t>
  </si>
  <si>
    <t>2004Á4</t>
  </si>
  <si>
    <t>2005Á1</t>
  </si>
  <si>
    <t>2005Á2</t>
  </si>
  <si>
    <t>2005Á3</t>
  </si>
  <si>
    <t>2005Á4</t>
  </si>
  <si>
    <t>2006Á1</t>
  </si>
  <si>
    <t>2006Á2</t>
  </si>
  <si>
    <t>2006Á3</t>
  </si>
  <si>
    <t>2006Á4</t>
  </si>
  <si>
    <t>2007Á1</t>
  </si>
  <si>
    <t>2007Á2</t>
  </si>
  <si>
    <t>2007Á3</t>
  </si>
  <si>
    <t>2007Á4</t>
  </si>
  <si>
    <t>2008Á1</t>
  </si>
  <si>
    <t>2008Á2</t>
  </si>
  <si>
    <t>2008Á3</t>
  </si>
  <si>
    <t>2008Á4</t>
  </si>
  <si>
    <t>2009Á1</t>
  </si>
  <si>
    <t>2009Á2</t>
  </si>
  <si>
    <t>2009Á3</t>
  </si>
  <si>
    <t>2009Á4</t>
  </si>
  <si>
    <t>2010Á1</t>
  </si>
  <si>
    <t>2010Á2</t>
  </si>
  <si>
    <t>2010Á3</t>
  </si>
  <si>
    <t>2010Á4</t>
  </si>
  <si>
    <t>2011Á1</t>
  </si>
  <si>
    <t>2011Á2</t>
  </si>
  <si>
    <t>2011Á3</t>
  </si>
  <si>
    <t>2011Á4</t>
  </si>
  <si>
    <t>2012Á1</t>
  </si>
  <si>
    <t>2012Á2</t>
  </si>
  <si>
    <t>2012Á3</t>
  </si>
  <si>
    <t>2012Á4</t>
  </si>
  <si>
    <t>2013Á1</t>
  </si>
  <si>
    <t>2013Á2</t>
  </si>
  <si>
    <t>2013Á3</t>
  </si>
  <si>
    <t>2013Á4</t>
  </si>
  <si>
    <t>2014Á1</t>
  </si>
  <si>
    <t>2014Á2</t>
  </si>
  <si>
    <t>2014Á3</t>
  </si>
  <si>
    <t>2014Á4</t>
  </si>
  <si>
    <t>2015Á1</t>
  </si>
  <si>
    <t>2015Á2</t>
  </si>
  <si>
    <t>2015Á3</t>
  </si>
  <si>
    <t>2015Á4</t>
  </si>
  <si>
    <t>2016Á1</t>
  </si>
  <si>
    <t>2016Á2</t>
  </si>
  <si>
    <t>2016Á3</t>
  </si>
  <si>
    <t>2016Á4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</si>
  <si>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</si>
  <si>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</si>
  <si>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</si>
  <si>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</si>
  <si>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</si>
  <si>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</si>
  <si>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</si>
  <si>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</si>
  <si>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</si>
  <si>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</si>
  <si>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</si>
  <si>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Vísitölur 2008=100</t>
  </si>
  <si>
    <t>Fiskveiðar og landbúnaður</t>
  </si>
  <si>
    <t>Framleiðsla, námugröftur, veitustarfsemi og meðhöndlun úrgangs</t>
  </si>
  <si>
    <t>C. Framleiðsla</t>
  </si>
  <si>
    <t>F. Byggingarstarfsemi og mannvirkjagerð</t>
  </si>
  <si>
    <t>G-I. Heildsala og verslun, samgöngur og geymslusvæði, rekstur veitinga- og gististaða</t>
  </si>
  <si>
    <t>Heild- og smásöluverslun, viðgerðir á vélknúnum ökutækjum</t>
  </si>
  <si>
    <t>H. Flutningar og geymsla</t>
  </si>
  <si>
    <t>I. Rekstur gististaða og veitingarekstur</t>
  </si>
  <si>
    <t>Upplýsingar og fjarskipti</t>
  </si>
  <si>
    <t>Fjármála- og vátryggingastarfsemi</t>
  </si>
  <si>
    <t>M-N. Ýmis sérhæfð þjónusta</t>
  </si>
  <si>
    <t>M. Sérfræðileg, vísindaleg og tæknileg starfsemi</t>
  </si>
  <si>
    <t>N. Leigustarfsemi og ýmis sérhæfð þjónusta</t>
  </si>
  <si>
    <t>O-Q. Opinber stjórnsýsla, fræðslustarfsemi, heilbrigðis- og félagsþjónusta</t>
  </si>
  <si>
    <t>R-U. Önnur starfsemi</t>
  </si>
  <si>
    <t>Samtals</t>
  </si>
  <si>
    <t>A. Landbúnaður, skógrækt og fiskveiðar</t>
  </si>
  <si>
    <t>B-E. Framleiðsla, námugröftur, veitustarfsemi og meðhöndlun úrgangs</t>
  </si>
  <si>
    <t>G. Heild- og smásöluverslun, viðgerðir á vélknúnum ökutækjum</t>
  </si>
  <si>
    <t>J. Upplýsingar og fjarskipti</t>
  </si>
  <si>
    <t>K. Fjármála- og vátryggingastarfsemi</t>
  </si>
  <si>
    <t>Byggingarstarfsemi og mannvirkjagerð</t>
  </si>
  <si>
    <t>Flutningar og geymsla</t>
  </si>
  <si>
    <t>Rekstur gististaða og veitingarekstur</t>
  </si>
  <si>
    <t>Sérfræðileg, vísindaleg og tæknileg starfsemi</t>
  </si>
  <si>
    <t>Leigustarfsemi og ýmis sérhæfð þjónusta</t>
  </si>
  <si>
    <t>Opinber þjónusta, fræðslustarfsemi, heilbrigðis- og félagsþjónusta og opinber stjórnsýsla</t>
  </si>
  <si>
    <t>Skuldir ríkissjóðs</t>
  </si>
  <si>
    <t>Hrein staða að teknu tilliti til eigna</t>
  </si>
  <si>
    <t>Hrein staða að teknu tilliti til eiga eru heildarskuldir að frádregnum peningalegum eignum og að frádregnu hlutfé, eingarhlutum og stofnfé.</t>
  </si>
  <si>
    <t>Heimild fjármálaáætlun 2025 til 2029.</t>
  </si>
  <si>
    <t>Án sölu eigna</t>
  </si>
  <si>
    <t>Tekin langtímalán</t>
  </si>
  <si>
    <t>Afborganir af teknum lánum</t>
  </si>
  <si>
    <t>Hreinar lántökur</t>
  </si>
  <si>
    <t>Skuldir sveitarfélaga</t>
  </si>
  <si>
    <t>Skuldir hins opinbera</t>
  </si>
  <si>
    <t>Mynd 12</t>
  </si>
  <si>
    <t>Árlegur meðalvöxtur frumtekna og frumgjalda að raungildi 2017-2029 (vísitala = 100)</t>
  </si>
  <si>
    <t>Framlögð fjármálastefna 2025 – 2029, útreikningar fjármálaráðs.</t>
  </si>
  <si>
    <t>Fjármálaáætlanir viðkomandi ára og upplýsingar frá fjármála- og efnahagsráðuneyti um afkomu A1 – hluta.</t>
  </si>
  <si>
    <t>Munur forsendum ólíkra fjármálaáætlana og rauntalna varðandi frumgjöld (ma.kr.)</t>
  </si>
  <si>
    <t>Mynd 13</t>
  </si>
  <si>
    <t>Mynd 14</t>
  </si>
  <si>
    <t>Mynd úr rammagrein 2: Verg landsframleiðsla á vinnustund (vísitala = 100 árið 1995)</t>
  </si>
  <si>
    <t>Hagstofa Íslands, útreikningar fjármálaráðs.</t>
  </si>
  <si>
    <t>Mynd 15</t>
  </si>
  <si>
    <t>Mynd 16</t>
  </si>
  <si>
    <t>Hagstofa Íslands.</t>
  </si>
  <si>
    <t>Mynd 18</t>
  </si>
  <si>
    <t>Skuldir hins opinbera, % VLF</t>
  </si>
  <si>
    <t>Heildarskuldir skv. skilgr.Hagstofunnar</t>
  </si>
  <si>
    <t>Samkvæmt fjármálareglu</t>
  </si>
  <si>
    <t>Samkvæmt IMF (heildarsk-lífeskb-viðsk.sk.)</t>
  </si>
  <si>
    <t>Interest paid on public debt, percent of GDP (% of GDP)</t>
  </si>
  <si>
    <t>Gross public debt, percent of GDP (% of GDP)</t>
  </si>
  <si>
    <t>Skuldir %, hægri ás</t>
  </si>
  <si>
    <t>Vextir %, vinstri ás</t>
  </si>
  <si>
    <t>Estonia</t>
  </si>
  <si>
    <t>Eistland</t>
  </si>
  <si>
    <t>Luxembourg</t>
  </si>
  <si>
    <t>Lúxemborg</t>
  </si>
  <si>
    <t>Denmark</t>
  </si>
  <si>
    <t>Sweden</t>
  </si>
  <si>
    <t>Bulgaria</t>
  </si>
  <si>
    <t>Búlgaría</t>
  </si>
  <si>
    <t>Norway</t>
  </si>
  <si>
    <t>Latvia</t>
  </si>
  <si>
    <t>Lettland</t>
  </si>
  <si>
    <t>Switzerland</t>
  </si>
  <si>
    <t>Sviss</t>
  </si>
  <si>
    <t>Czech Republic</t>
  </si>
  <si>
    <t>Tékkland</t>
  </si>
  <si>
    <t>New Zealand</t>
  </si>
  <si>
    <t>Nýja Sjáland</t>
  </si>
  <si>
    <t>Romania</t>
  </si>
  <si>
    <t>Rúmenía</t>
  </si>
  <si>
    <t>Netherlands</t>
  </si>
  <si>
    <t>Holland</t>
  </si>
  <si>
    <t>Poland</t>
  </si>
  <si>
    <t>Pólland</t>
  </si>
  <si>
    <t>Australia</t>
  </si>
  <si>
    <t>Ástralía</t>
  </si>
  <si>
    <t>Slovak Republic</t>
  </si>
  <si>
    <t>Slóvakía</t>
  </si>
  <si>
    <t>Israel</t>
  </si>
  <si>
    <t>Ísrael</t>
  </si>
  <si>
    <t>Germany</t>
  </si>
  <si>
    <t>Þýskaland</t>
  </si>
  <si>
    <t>Iceland</t>
  </si>
  <si>
    <t>Slovenia</t>
  </si>
  <si>
    <t>Slóvenía</t>
  </si>
  <si>
    <t>Hungary</t>
  </si>
  <si>
    <t>Ungverjaland</t>
  </si>
  <si>
    <t>Finland</t>
  </si>
  <si>
    <t>Finnland</t>
  </si>
  <si>
    <t>Austria</t>
  </si>
  <si>
    <t>Austurríki</t>
  </si>
  <si>
    <t>Cyprus</t>
  </si>
  <si>
    <t>Kýpur</t>
  </si>
  <si>
    <t>United Kingdom</t>
  </si>
  <si>
    <t>Bretland</t>
  </si>
  <si>
    <t>Belgium</t>
  </si>
  <si>
    <t>Belgía</t>
  </si>
  <si>
    <t>Canada</t>
  </si>
  <si>
    <t>Kanada</t>
  </si>
  <si>
    <t>Spain</t>
  </si>
  <si>
    <t>Spánn</t>
  </si>
  <si>
    <t>France</t>
  </si>
  <si>
    <t>Frakkland</t>
  </si>
  <si>
    <t>Portugal</t>
  </si>
  <si>
    <t>Portúgal</t>
  </si>
  <si>
    <t>United States</t>
  </si>
  <si>
    <t>Bandaríkin</t>
  </si>
  <si>
    <t>Italy</t>
  </si>
  <si>
    <t>Ítalía</t>
  </si>
  <si>
    <t>Heimild: IMF</t>
  </si>
  <si>
    <t>Greece</t>
  </si>
  <si>
    <t>Grikkland</t>
  </si>
  <si>
    <t>Japan</t>
  </si>
  <si>
    <t>©IMF, 2023</t>
  </si>
  <si>
    <t>Ár</t>
  </si>
  <si>
    <t xml:space="preserve"> 2018-2022 A</t>
  </si>
  <si>
    <t xml:space="preserve"> 2018-2022 B</t>
  </si>
  <si>
    <t xml:space="preserve"> 2018-2022 C</t>
  </si>
  <si>
    <t xml:space="preserve"> 2022-2026</t>
  </si>
  <si>
    <t xml:space="preserve">  Fjármálaáætlun 2025-29</t>
  </si>
  <si>
    <t xml:space="preserve"> 2017-2021</t>
  </si>
  <si>
    <t xml:space="preserve"> 2017-2022</t>
  </si>
  <si>
    <t>Útkoma 2023 bráðab niðurstaða</t>
  </si>
  <si>
    <t xml:space="preserve"> 2022-2026 Grunn</t>
  </si>
  <si>
    <t xml:space="preserve"> 2022-2026 Vikmörk</t>
  </si>
  <si>
    <t>Framl. fjármálaáætl. 2025-29</t>
  </si>
  <si>
    <t>Till. fjármálaáætl. 2025-29</t>
  </si>
  <si>
    <t>VLF breyting, útkoma</t>
  </si>
  <si>
    <t>VLF breyting, spá fjármálaáætlun 25-29</t>
  </si>
  <si>
    <t>Afkoma hlutfall af VLF, útkoma</t>
  </si>
  <si>
    <t>Afkoma hlutfall af VLF, fjármálaáætl. 25-29</t>
  </si>
  <si>
    <t xml:space="preserve"> 2018-2022</t>
  </si>
  <si>
    <t xml:space="preserve"> 2019-2023</t>
  </si>
  <si>
    <t xml:space="preserve"> 2020-2024</t>
  </si>
  <si>
    <t xml:space="preserve"> 2021-2025</t>
  </si>
  <si>
    <t xml:space="preserve"> 2023-2027</t>
  </si>
  <si>
    <t xml:space="preserve"> 2024-2028</t>
  </si>
  <si>
    <t>2025-2029</t>
  </si>
  <si>
    <t>Heildartekjur útkoma</t>
  </si>
  <si>
    <t>Heildartekjur áætlun</t>
  </si>
  <si>
    <t>Heildargjöld útkoma</t>
  </si>
  <si>
    <t>Heildargjöld áætlun</t>
  </si>
  <si>
    <t>Atvinnugreinar með framleiðni undir meðaltali (vísitala = 100 árið 2012)</t>
  </si>
  <si>
    <t>Skuldir A-1 hluta ríkissjóðs og hrein staða (% af VLF)</t>
  </si>
  <si>
    <t>Framlögð fjármálaáætlun 2025 – 2029.</t>
  </si>
  <si>
    <t>Mynd 17</t>
  </si>
  <si>
    <t>Lánsfjárjöfnuður 2023-2029, með og án sölu eigna (ma. kr)</t>
  </si>
  <si>
    <t>Framlögð fjármálaáætlun 2025 – 2029 og áætluð útkoma 2023 samkvæmt greinargerð frumvarps til fjárlaga 2024.</t>
  </si>
  <si>
    <t>Lánahreyfingar A1-hluta ríkissjóðs 2023-2029 (ma.kr.)</t>
  </si>
  <si>
    <t>Mynd 19</t>
  </si>
  <si>
    <t>Skuldir hins opinbera sem hlutfall af VLF skv. skilgreiningu laga um opinber fjármál</t>
  </si>
  <si>
    <t>Fjármála og efnahagsráðuneyti</t>
  </si>
  <si>
    <t xml:space="preserve"> </t>
  </si>
  <si>
    <t>Mynd 20</t>
  </si>
  <si>
    <t>Þróun skuldahlutfalls hins opinbera af VLF skv. mismunandi skilgreiningum (%)</t>
  </si>
  <si>
    <t>Hagstofa Íslands, Alþjóðagjaldeyrissjóðurinn og fjármála- og efnahagsráðuneytið.</t>
  </si>
  <si>
    <t>Mynd 21</t>
  </si>
  <si>
    <t>Mynd 22</t>
  </si>
  <si>
    <t>Opinberar skuldir og vaxtagjöld ýmissa landa árið 2022 (% af VLF og ma.kr.)</t>
  </si>
  <si>
    <t>Mynd 23</t>
  </si>
  <si>
    <t>Fjármálastefna, spár um VLF og útkoma (vísitala, 2017=100)</t>
  </si>
  <si>
    <t>Fjármálastefna fyrir Covid-19. Heildarafkoma A1-hluta hins opinbera (hlutfall af VLF)</t>
  </si>
  <si>
    <t>Mynd 25</t>
  </si>
  <si>
    <t>Fjármálastefna fyrir Covid-19. Heildarskuldir hins opinbera skv. fjármálareglu (hlutfall af VLF)</t>
  </si>
  <si>
    <t>Mynd 24</t>
  </si>
  <si>
    <t>Mynd 26</t>
  </si>
  <si>
    <t>Mynd 27</t>
  </si>
  <si>
    <t>Fjármálastefna í kjölfar Covid-19. Heildarskuldir hins opinbera skv. fjármálareglu (hlutfall af VLF).</t>
  </si>
  <si>
    <t>Mynd 28</t>
  </si>
  <si>
    <t>Heildarafkoma hins opinbera og hagvöxtur (skv. framlagðri að fjármálaáætlun, spá og útkoma)</t>
  </si>
  <si>
    <t>Hagstofa Íslands og framlögð fjármálaáætlun.</t>
  </si>
  <si>
    <t>Mynd 29</t>
  </si>
  <si>
    <t>Titill: Heildartekjur hins opinbera eftir ólíkum fjármálaáætlunum (ma.kr. á verðlagi hvers árs).</t>
  </si>
  <si>
    <t>Mynd 30</t>
  </si>
  <si>
    <t>Heildargjöld hins opinbera eftir ólíkum fjármálaáætlunum (ma.kr. á verðlagi hvers árs)</t>
  </si>
  <si>
    <t>Mynd 31</t>
  </si>
  <si>
    <t>Fjármála og efnahagsráðuneytið og framlögð fjármálaáætlun 2025 – 2029.</t>
  </si>
  <si>
    <t>Heildartekjur og -gjöld hins opinbera 2017-2029 (% VLF)</t>
  </si>
  <si>
    <t>Myndir í megintexta og rammagreinum</t>
  </si>
  <si>
    <t>Mynd 3-6</t>
  </si>
  <si>
    <t>Mynd R2-14</t>
  </si>
  <si>
    <t>Mynd R2-15</t>
  </si>
  <si>
    <t>Mynd R2-16</t>
  </si>
  <si>
    <t>Index</t>
  </si>
  <si>
    <t>Mynd R1 3-6</t>
  </si>
  <si>
    <t>Mynd úr rammagrein 2 Atvinnugreinar með framleiðni yfir meðaltali (vísitala = 100 árið 2012)</t>
  </si>
  <si>
    <t>Mynd úr rammagrein 2 Atvinnugreinar með framleiðni undir meðaltali (vísitala = 100 árið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</si>
</sst>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r_._-;\-* #,##0.00\ _k_r_._-;_-* &quot;-&quot;??\ _k_r_._-;_-@_-"/>
    <numFmt numFmtId="165" formatCode="0.0"/>
    <numFmt numFmtId="166" formatCode="yyyy"/>
    <numFmt numFmtId="167" formatCode="#,##0.0"/>
    <numFmt numFmtId="168" formatCode="0.0%"/>
    <numFmt numFmtId="169" formatCode="#,##0.0\ \ \ \ "/>
    <numFmt numFmtId="170" formatCode="@\ *.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sz val="11"/>
      <name val="Times New Roman"/>
      <family val="1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9"/>
      <color theme="1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i/>
      <sz val="11"/>
      <color rgb="FF404040"/>
      <name val="Calibri"/>
      <family val="2"/>
      <scheme val="minor"/>
    </font>
    <font>
      <sz val="11"/>
      <color rgb="FF404040"/>
      <name val="Calibri"/>
      <family val="2"/>
      <scheme val="minor"/>
    </font>
    <font>
      <b/>
      <sz val="16"/>
      <color rgb="FFFF0000"/>
      <name val="Calibri"/>
      <family val="2"/>
    </font>
    <font>
      <sz val="11"/>
      <color indexed="8"/>
      <name val="Calibri"/>
      <family val="2"/>
    </font>
    <font>
      <b/>
      <sz val="9"/>
      <color theme="1"/>
      <name val="Times New Roman"/>
      <family val="1"/>
    </font>
    <font>
      <sz val="8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Border="0" applyAlignment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6" fillId="0" borderId="0"/>
    <xf numFmtId="0" fontId="2" fillId="0" borderId="0"/>
    <xf numFmtId="0" fontId="17" fillId="0" borderId="0"/>
    <xf numFmtId="0" fontId="16" fillId="0" borderId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Border="0"/>
    <xf numFmtId="0" fontId="28" fillId="0" borderId="0" applyFill="0" applyProtection="0"/>
  </cellStyleXfs>
  <cellXfs count="162">
    <xf numFmtId="0" fontId="0" fillId="0" borderId="0" xfId="0"/>
    <xf numFmtId="0" fontId="7" fillId="0" borderId="0" xfId="15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/>
    <xf numFmtId="0" fontId="10" fillId="0" borderId="0" xfId="15" applyFont="1"/>
    <xf numFmtId="0" fontId="11" fillId="0" borderId="0" xfId="15" applyFont="1"/>
    <xf numFmtId="0" fontId="12" fillId="0" borderId="0" xfId="15" applyFont="1"/>
    <xf numFmtId="0" fontId="13" fillId="0" borderId="0" xfId="12" applyFont="1" applyAlignment="1">
      <alignment vertical="center"/>
    </xf>
    <xf numFmtId="0" fontId="14" fillId="0" borderId="0" xfId="12" applyFont="1"/>
    <xf numFmtId="0" fontId="3" fillId="0" borderId="0" xfId="0" applyFont="1"/>
    <xf numFmtId="0" fontId="11" fillId="0" borderId="0" xfId="15" applyFont="1" applyAlignment="1">
      <alignment horizontal="left"/>
    </xf>
    <xf numFmtId="0" fontId="11" fillId="2" borderId="0" xfId="15" applyFont="1" applyFill="1" applyAlignment="1">
      <alignment horizontal="left"/>
    </xf>
    <xf numFmtId="0" fontId="15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8" fillId="0" borderId="0" xfId="0" applyFont="1"/>
    <xf numFmtId="0" fontId="8" fillId="0" borderId="0" xfId="0" applyFont="1"/>
    <xf numFmtId="0" fontId="8" fillId="0" borderId="7" xfId="0" applyFont="1" applyBorder="1"/>
    <xf numFmtId="0" fontId="8" fillId="0" borderId="8" xfId="0" applyFont="1" applyBorder="1"/>
    <xf numFmtId="166" fontId="0" fillId="0" borderId="9" xfId="0" applyNumberFormat="1" applyBorder="1"/>
    <xf numFmtId="166" fontId="0" fillId="0" borderId="10" xfId="0" applyNumberFormat="1" applyBorder="1"/>
    <xf numFmtId="0" fontId="8" fillId="0" borderId="11" xfId="0" applyFont="1" applyBorder="1"/>
    <xf numFmtId="0" fontId="8" fillId="0" borderId="4" xfId="0" applyFont="1" applyBorder="1"/>
    <xf numFmtId="0" fontId="8" fillId="0" borderId="5" xfId="0" applyFont="1" applyBorder="1"/>
    <xf numFmtId="0" fontId="19" fillId="0" borderId="0" xfId="27" applyFont="1"/>
    <xf numFmtId="0" fontId="7" fillId="0" borderId="0" xfId="27"/>
    <xf numFmtId="0" fontId="0" fillId="0" borderId="11" xfId="0" applyBorder="1"/>
    <xf numFmtId="0" fontId="0" fillId="0" borderId="9" xfId="0" applyBorder="1"/>
    <xf numFmtId="0" fontId="0" fillId="0" borderId="10" xfId="0" applyBorder="1"/>
    <xf numFmtId="167" fontId="0" fillId="0" borderId="0" xfId="0" applyNumberFormat="1"/>
    <xf numFmtId="165" fontId="0" fillId="0" borderId="0" xfId="0" applyNumberFormat="1"/>
    <xf numFmtId="168" fontId="0" fillId="0" borderId="0" xfId="0" applyNumberFormat="1"/>
    <xf numFmtId="0" fontId="0" fillId="0" borderId="6" xfId="0" applyBorder="1"/>
    <xf numFmtId="167" fontId="0" fillId="0" borderId="0" xfId="0" applyNumberFormat="1" applyBorder="1"/>
    <xf numFmtId="167" fontId="0" fillId="0" borderId="1" xfId="0" applyNumberFormat="1" applyBorder="1"/>
    <xf numFmtId="0" fontId="8" fillId="0" borderId="0" xfId="0" applyFont="1" applyBorder="1"/>
    <xf numFmtId="0" fontId="8" fillId="0" borderId="1" xfId="0" applyFont="1" applyBorder="1"/>
    <xf numFmtId="167" fontId="0" fillId="0" borderId="2" xfId="0" applyNumberFormat="1" applyBorder="1"/>
    <xf numFmtId="167" fontId="0" fillId="0" borderId="3" xfId="0" applyNumberFormat="1" applyBorder="1"/>
    <xf numFmtId="0" fontId="0" fillId="0" borderId="0" xfId="0" applyFont="1"/>
    <xf numFmtId="167" fontId="22" fillId="2" borderId="0" xfId="0" applyNumberFormat="1" applyFont="1" applyFill="1" applyAlignment="1">
      <alignment horizontal="right"/>
    </xf>
    <xf numFmtId="169" fontId="23" fillId="0" borderId="0" xfId="0" applyNumberFormat="1" applyFont="1"/>
    <xf numFmtId="0" fontId="24" fillId="0" borderId="0" xfId="0" applyFont="1" applyAlignment="1">
      <alignment vertical="center"/>
    </xf>
    <xf numFmtId="0" fontId="7" fillId="0" borderId="7" xfId="27" applyBorder="1"/>
    <xf numFmtId="0" fontId="7" fillId="0" borderId="8" xfId="27" applyBorder="1"/>
    <xf numFmtId="0" fontId="7" fillId="0" borderId="1" xfId="27" applyBorder="1"/>
    <xf numFmtId="0" fontId="20" fillId="0" borderId="9" xfId="27" applyFont="1" applyBorder="1"/>
    <xf numFmtId="165" fontId="7" fillId="0" borderId="0" xfId="27" applyNumberFormat="1" applyBorder="1"/>
    <xf numFmtId="0" fontId="19" fillId="2" borderId="6" xfId="27" applyFont="1" applyFill="1" applyBorder="1"/>
    <xf numFmtId="0" fontId="7" fillId="2" borderId="7" xfId="27" applyFill="1" applyBorder="1"/>
    <xf numFmtId="0" fontId="7" fillId="2" borderId="8" xfId="27" applyFill="1" applyBorder="1"/>
    <xf numFmtId="0" fontId="7" fillId="2" borderId="9" xfId="27" applyFill="1" applyBorder="1"/>
    <xf numFmtId="0" fontId="7" fillId="2" borderId="0" xfId="27" applyFill="1" applyBorder="1"/>
    <xf numFmtId="0" fontId="7" fillId="2" borderId="1" xfId="27" applyFill="1" applyBorder="1"/>
    <xf numFmtId="0" fontId="20" fillId="2" borderId="0" xfId="27" applyFont="1" applyFill="1" applyBorder="1"/>
    <xf numFmtId="0" fontId="20" fillId="2" borderId="9" xfId="27" applyFont="1" applyFill="1" applyBorder="1"/>
    <xf numFmtId="165" fontId="7" fillId="2" borderId="0" xfId="27" applyNumberFormat="1" applyFill="1" applyBorder="1"/>
    <xf numFmtId="167" fontId="7" fillId="2" borderId="0" xfId="27" applyNumberFormat="1" applyFill="1" applyBorder="1"/>
    <xf numFmtId="0" fontId="20" fillId="2" borderId="10" xfId="27" applyFont="1" applyFill="1" applyBorder="1"/>
    <xf numFmtId="165" fontId="7" fillId="2" borderId="2" xfId="27" applyNumberFormat="1" applyFill="1" applyBorder="1"/>
    <xf numFmtId="0" fontId="7" fillId="2" borderId="2" xfId="27" applyFill="1" applyBorder="1"/>
    <xf numFmtId="0" fontId="7" fillId="2" borderId="3" xfId="27" applyFill="1" applyBorder="1"/>
    <xf numFmtId="0" fontId="7" fillId="2" borderId="11" xfId="27" applyFill="1" applyBorder="1"/>
    <xf numFmtId="0" fontId="20" fillId="2" borderId="4" xfId="27" applyFont="1" applyFill="1" applyBorder="1"/>
    <xf numFmtId="0" fontId="7" fillId="2" borderId="4" xfId="27" applyFill="1" applyBorder="1"/>
    <xf numFmtId="0" fontId="7" fillId="2" borderId="5" xfId="27" applyFill="1" applyBorder="1"/>
    <xf numFmtId="0" fontId="0" fillId="0" borderId="7" xfId="0" applyBorder="1"/>
    <xf numFmtId="0" fontId="0" fillId="0" borderId="8" xfId="0" applyBorder="1"/>
    <xf numFmtId="165" fontId="0" fillId="0" borderId="0" xfId="0" applyNumberFormat="1" applyBorder="1"/>
    <xf numFmtId="165" fontId="0" fillId="0" borderId="1" xfId="0" applyNumberFormat="1" applyBorder="1"/>
    <xf numFmtId="167" fontId="22" fillId="2" borderId="0" xfId="0" applyNumberFormat="1" applyFont="1" applyFill="1" applyBorder="1" applyAlignment="1">
      <alignment horizontal="right"/>
    </xf>
    <xf numFmtId="167" fontId="22" fillId="2" borderId="1" xfId="0" applyNumberFormat="1" applyFont="1" applyFill="1" applyBorder="1" applyAlignment="1">
      <alignment horizontal="right"/>
    </xf>
    <xf numFmtId="0" fontId="25" fillId="0" borderId="0" xfId="0" applyFont="1"/>
    <xf numFmtId="167" fontId="22" fillId="2" borderId="0" xfId="0" applyNumberFormat="1" applyFont="1" applyFill="1" applyBorder="1"/>
    <xf numFmtId="167" fontId="22" fillId="2" borderId="2" xfId="0" applyNumberFormat="1" applyFont="1" applyFill="1" applyBorder="1"/>
    <xf numFmtId="0" fontId="26" fillId="0" borderId="0" xfId="0" applyFont="1"/>
    <xf numFmtId="165" fontId="0" fillId="0" borderId="2" xfId="0" applyNumberFormat="1" applyBorder="1"/>
    <xf numFmtId="165" fontId="0" fillId="0" borderId="3" xfId="0" applyNumberFormat="1" applyBorder="1"/>
    <xf numFmtId="0" fontId="27" fillId="0" borderId="0" xfId="27" applyFont="1"/>
    <xf numFmtId="169" fontId="0" fillId="0" borderId="0" xfId="0" applyNumberFormat="1"/>
    <xf numFmtId="0" fontId="7" fillId="0" borderId="6" xfId="27" applyBorder="1"/>
    <xf numFmtId="165" fontId="7" fillId="0" borderId="1" xfId="27" applyNumberFormat="1" applyBorder="1"/>
    <xf numFmtId="0" fontId="20" fillId="0" borderId="10" xfId="27" applyFont="1" applyBorder="1"/>
    <xf numFmtId="165" fontId="7" fillId="0" borderId="2" xfId="27" applyNumberFormat="1" applyBorder="1"/>
    <xf numFmtId="165" fontId="7" fillId="0" borderId="3" xfId="27" applyNumberFormat="1" applyBorder="1"/>
    <xf numFmtId="0" fontId="7" fillId="0" borderId="11" xfId="27" applyBorder="1"/>
    <xf numFmtId="0" fontId="7" fillId="0" borderId="4" xfId="27" applyBorder="1"/>
    <xf numFmtId="0" fontId="20" fillId="0" borderId="4" xfId="27" applyFont="1" applyBorder="1"/>
    <xf numFmtId="0" fontId="7" fillId="0" borderId="5" xfId="27" applyBorder="1"/>
    <xf numFmtId="165" fontId="7" fillId="2" borderId="1" xfId="27" applyNumberFormat="1" applyFill="1" applyBorder="1"/>
    <xf numFmtId="0" fontId="7" fillId="2" borderId="0" xfId="27" applyFill="1"/>
    <xf numFmtId="0" fontId="7" fillId="2" borderId="10" xfId="27" applyFill="1" applyBorder="1"/>
    <xf numFmtId="0" fontId="20" fillId="2" borderId="2" xfId="27" applyFont="1" applyFill="1" applyBorder="1"/>
    <xf numFmtId="165" fontId="7" fillId="2" borderId="3" xfId="27" applyNumberFormat="1" applyFill="1" applyBorder="1"/>
    <xf numFmtId="0" fontId="7" fillId="2" borderId="6" xfId="27" applyFill="1" applyBorder="1"/>
    <xf numFmtId="0" fontId="20" fillId="2" borderId="7" xfId="27" applyFont="1" applyFill="1" applyBorder="1"/>
    <xf numFmtId="0" fontId="28" fillId="0" borderId="0" xfId="28" applyFill="1" applyProtection="1"/>
    <xf numFmtId="0" fontId="0" fillId="3" borderId="0" xfId="0" applyFill="1"/>
    <xf numFmtId="165" fontId="0" fillId="3" borderId="0" xfId="0" applyNumberFormat="1" applyFill="1"/>
    <xf numFmtId="165" fontId="0" fillId="4" borderId="0" xfId="0" applyNumberFormat="1" applyFill="1"/>
    <xf numFmtId="165" fontId="29" fillId="2" borderId="0" xfId="26" applyNumberFormat="1" applyFont="1" applyFill="1" applyAlignment="1"/>
    <xf numFmtId="168" fontId="9" fillId="2" borderId="0" xfId="26" applyNumberFormat="1" applyFont="1" applyFill="1" applyBorder="1" applyAlignment="1">
      <alignment horizontal="right"/>
    </xf>
    <xf numFmtId="168" fontId="9" fillId="2" borderId="1" xfId="26" applyNumberFormat="1" applyFont="1" applyFill="1" applyBorder="1" applyAlignment="1">
      <alignment horizontal="right"/>
    </xf>
    <xf numFmtId="168" fontId="9" fillId="2" borderId="2" xfId="26" applyNumberFormat="1" applyFont="1" applyFill="1" applyBorder="1" applyAlignment="1">
      <alignment horizontal="right"/>
    </xf>
    <xf numFmtId="168" fontId="9" fillId="2" borderId="3" xfId="26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169" fontId="4" fillId="2" borderId="2" xfId="0" applyNumberFormat="1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9" fontId="9" fillId="2" borderId="1" xfId="0" applyNumberFormat="1" applyFont="1" applyFill="1" applyBorder="1"/>
    <xf numFmtId="0" fontId="9" fillId="2" borderId="10" xfId="0" applyFont="1" applyFill="1" applyBorder="1"/>
    <xf numFmtId="169" fontId="9" fillId="2" borderId="3" xfId="0" applyNumberFormat="1" applyFont="1" applyFill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70" fontId="23" fillId="0" borderId="9" xfId="0" applyNumberFormat="1" applyFont="1" applyBorder="1" applyAlignment="1">
      <alignment horizontal="left"/>
    </xf>
    <xf numFmtId="169" fontId="23" fillId="0" borderId="0" xfId="0" applyNumberFormat="1" applyFont="1" applyBorder="1" applyAlignment="1">
      <alignment horizontal="left"/>
    </xf>
    <xf numFmtId="169" fontId="23" fillId="0" borderId="1" xfId="0" applyNumberFormat="1" applyFont="1" applyBorder="1" applyAlignment="1">
      <alignment horizontal="left"/>
    </xf>
    <xf numFmtId="170" fontId="23" fillId="0" borderId="10" xfId="0" applyNumberFormat="1" applyFont="1" applyBorder="1" applyAlignment="1">
      <alignment horizontal="left"/>
    </xf>
    <xf numFmtId="169" fontId="23" fillId="0" borderId="2" xfId="0" applyNumberFormat="1" applyFont="1" applyBorder="1" applyAlignment="1">
      <alignment horizontal="left"/>
    </xf>
    <xf numFmtId="169" fontId="23" fillId="0" borderId="3" xfId="0" applyNumberFormat="1" applyFont="1" applyBorder="1" applyAlignment="1">
      <alignment horizontal="left"/>
    </xf>
    <xf numFmtId="0" fontId="28" fillId="0" borderId="6" xfId="28" applyFill="1" applyBorder="1" applyProtection="1"/>
    <xf numFmtId="0" fontId="28" fillId="0" borderId="7" xfId="28" applyFill="1" applyBorder="1" applyProtection="1"/>
    <xf numFmtId="0" fontId="28" fillId="0" borderId="8" xfId="28" applyFill="1" applyBorder="1" applyProtection="1"/>
    <xf numFmtId="0" fontId="28" fillId="0" borderId="9" xfId="28" applyFill="1" applyBorder="1" applyProtection="1"/>
    <xf numFmtId="0" fontId="28" fillId="0" borderId="0" xfId="28" applyFill="1" applyBorder="1" applyProtection="1"/>
    <xf numFmtId="0" fontId="28" fillId="0" borderId="1" xfId="28" applyFill="1" applyBorder="1" applyProtection="1"/>
    <xf numFmtId="165" fontId="28" fillId="0" borderId="0" xfId="28" applyNumberFormat="1" applyFill="1" applyBorder="1" applyProtection="1"/>
    <xf numFmtId="0" fontId="28" fillId="0" borderId="10" xfId="28" applyFill="1" applyBorder="1" applyProtection="1"/>
    <xf numFmtId="0" fontId="28" fillId="0" borderId="2" xfId="28" applyFill="1" applyBorder="1" applyProtection="1"/>
    <xf numFmtId="0" fontId="28" fillId="0" borderId="3" xfId="28" applyFill="1" applyBorder="1" applyProtection="1"/>
    <xf numFmtId="165" fontId="0" fillId="4" borderId="0" xfId="0" applyNumberFormat="1" applyFill="1" applyBorder="1"/>
    <xf numFmtId="165" fontId="0" fillId="4" borderId="1" xfId="0" applyNumberFormat="1" applyFill="1" applyBorder="1"/>
    <xf numFmtId="0" fontId="23" fillId="2" borderId="0" xfId="1" applyFont="1" applyFill="1" applyBorder="1" applyAlignment="1">
      <alignment horizontal="right" wrapText="1"/>
    </xf>
    <xf numFmtId="167" fontId="29" fillId="2" borderId="0" xfId="0" applyNumberFormat="1" applyFont="1" applyFill="1" applyBorder="1" applyAlignment="1">
      <alignment horizontal="right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165" fontId="22" fillId="2" borderId="0" xfId="26" applyNumberFormat="1" applyFont="1" applyFill="1" applyBorder="1" applyAlignment="1"/>
    <xf numFmtId="0" fontId="0" fillId="0" borderId="0" xfId="0" applyFont="1" applyBorder="1"/>
    <xf numFmtId="0" fontId="0" fillId="0" borderId="1" xfId="0" applyFont="1" applyBorder="1"/>
    <xf numFmtId="165" fontId="22" fillId="2" borderId="1" xfId="26" applyNumberFormat="1" applyFont="1" applyFill="1" applyBorder="1" applyAlignment="1"/>
    <xf numFmtId="0" fontId="0" fillId="0" borderId="10" xfId="0" applyFont="1" applyBorder="1"/>
    <xf numFmtId="0" fontId="0" fillId="0" borderId="2" xfId="0" applyFont="1" applyBorder="1"/>
    <xf numFmtId="0" fontId="0" fillId="0" borderId="3" xfId="0" applyFont="1" applyBorder="1"/>
    <xf numFmtId="0" fontId="11" fillId="0" borderId="0" xfId="27" applyFont="1"/>
    <xf numFmtId="0" fontId="9" fillId="2" borderId="0" xfId="0" applyFont="1" applyFill="1"/>
    <xf numFmtId="0" fontId="30" fillId="2" borderId="0" xfId="12" applyFont="1" applyFill="1"/>
    <xf numFmtId="0" fontId="31" fillId="2" borderId="0" xfId="0" applyFont="1" applyFill="1"/>
    <xf numFmtId="0" fontId="31" fillId="2" borderId="0" xfId="0" applyNumberFormat="1" applyFont="1" applyFill="1"/>
    <xf numFmtId="0" fontId="32" fillId="0" borderId="0" xfId="12" applyFont="1"/>
    <xf numFmtId="0" fontId="15" fillId="0" borderId="0" xfId="14" applyNumberFormat="1" applyFont="1"/>
    <xf numFmtId="0" fontId="15" fillId="0" borderId="0" xfId="0" applyNumberFormat="1" applyFont="1"/>
    <xf numFmtId="0" fontId="33" fillId="0" borderId="0" xfId="14" applyNumberFormat="1" applyFont="1"/>
  </cellXfs>
  <cellStyles count="29">
    <cellStyle name="Comma 2" xfId="20" xr:uid="{D6405107-4863-4EC2-9844-72DBCD07E8B2}"/>
    <cellStyle name="Hyperlink" xfId="14" builtinId="8"/>
    <cellStyle name="Normal" xfId="0" builtinId="0"/>
    <cellStyle name="Normal 10" xfId="18" xr:uid="{3493BD7D-C27C-4C33-B452-3A964978562B}"/>
    <cellStyle name="Normal 12 19 2 3 2" xfId="3" xr:uid="{E16D195C-9135-40F9-888D-3AA86A68AEB6}"/>
    <cellStyle name="Normal 156 13 2" xfId="4" xr:uid="{58E2BA55-EB30-420F-A28F-90B5ABA732B1}"/>
    <cellStyle name="Normal 17 5 7" xfId="7" xr:uid="{C054D778-A492-491C-9A92-0D2C440A4093}"/>
    <cellStyle name="Normal 2" xfId="15" xr:uid="{06CDCD87-9E00-4658-BA81-B8FF66944153}"/>
    <cellStyle name="Normal 2 10" xfId="10" xr:uid="{B964F31E-6442-4FE8-989A-A80C8B43600E}"/>
    <cellStyle name="Normal 2 104 2" xfId="12" xr:uid="{74E24276-5DE1-420A-9E3B-3C61B92CCE30}"/>
    <cellStyle name="Normal 2 2" xfId="1" xr:uid="{C035F52A-A965-4482-A7B7-C2E01AFC1F43}"/>
    <cellStyle name="Normal 2 2 10 2" xfId="13" xr:uid="{99B83783-9814-4987-99B4-7325C531C602}"/>
    <cellStyle name="Normal 2 3" xfId="24" xr:uid="{0435D0CF-10D3-4560-A008-33D319F7A7DB}"/>
    <cellStyle name="Normal 2 3 2" xfId="5" xr:uid="{00E489BA-A79D-4086-B341-2BFD91E6C33E}"/>
    <cellStyle name="Normal 2 5 2 2 4 2 2" xfId="9" xr:uid="{8B04D6B9-BCDD-4661-9D29-05D8662E953C}"/>
    <cellStyle name="Normal 24 10" xfId="22" xr:uid="{5B01D339-7DEF-42DB-ACC5-00879CD3AF8F}"/>
    <cellStyle name="Normal 3" xfId="8" xr:uid="{5F63BF37-728A-429C-80A0-CB1E23220BCA}"/>
    <cellStyle name="Normal 343 2 2 2" xfId="11" xr:uid="{0FD5B305-2878-4A97-AFD6-567507259142}"/>
    <cellStyle name="Normal 4" xfId="23" xr:uid="{E960432A-0A2E-435D-B139-BBA894FC2395}"/>
    <cellStyle name="Normal 5" xfId="19" xr:uid="{67D4212E-BA28-4584-8373-D3AC8F1E9908}"/>
    <cellStyle name="Normal 6" xfId="2" xr:uid="{B7BF5A18-7268-42FD-80A4-90B4D8079405}"/>
    <cellStyle name="Normal 7" xfId="21" xr:uid="{186F3458-40B1-439D-AEF5-FB200EF85F7F}"/>
    <cellStyle name="Normal 7 2 7 2" xfId="6" xr:uid="{92528053-2FCD-4BB2-9DB2-57146CB13A06}"/>
    <cellStyle name="Normal 8" xfId="27" xr:uid="{3F675EA1-5042-49DD-B184-9800685BC485}"/>
    <cellStyle name="Normal 9" xfId="28" xr:uid="{D481AC16-F04F-4191-9841-1985E3A1F867}"/>
    <cellStyle name="Normal 903" xfId="17" xr:uid="{80870A31-D7F7-4391-ACDB-7B4C3718E53C}"/>
    <cellStyle name="Percent" xfId="26" builtinId="5"/>
    <cellStyle name="Percent 2" xfId="16" xr:uid="{D6C9EDC1-ED5B-4D97-A498-6DDB8BDD4A31}"/>
    <cellStyle name="Percent 3" xfId="25" xr:uid="{E98B18B0-4E9D-498C-A98E-12A5DAC3FD16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numFmt numFmtId="0" formatCode="General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onnections" Target="connections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1'!$D$31</c:f>
              <c:strCache>
                <c:ptCount val="1"/>
                <c:pt idx="0">
                  <c:v>Einkaneysla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'Mynd 1'!$C$32:$C$59</c:f>
              <c:strCache>
                <c:ptCount val="28"/>
                <c:pt idx="0">
                  <c:v>2017Á1</c:v>
                </c:pt>
                <c:pt idx="1">
                  <c:v>2017Á2</c:v>
                </c:pt>
                <c:pt idx="2">
                  <c:v>2017Á3</c:v>
                </c:pt>
                <c:pt idx="3">
                  <c:v>2017Á4</c:v>
                </c:pt>
                <c:pt idx="4">
                  <c:v>2018Á1</c:v>
                </c:pt>
                <c:pt idx="5">
                  <c:v>2018Á2</c:v>
                </c:pt>
                <c:pt idx="6">
                  <c:v>2018Á3</c:v>
                </c:pt>
                <c:pt idx="7">
                  <c:v>2018Á4</c:v>
                </c:pt>
                <c:pt idx="8">
                  <c:v>2019Á1</c:v>
                </c:pt>
                <c:pt idx="9">
                  <c:v>2019Á2</c:v>
                </c:pt>
                <c:pt idx="10">
                  <c:v>2019Á3</c:v>
                </c:pt>
                <c:pt idx="11">
                  <c:v>2019Á4</c:v>
                </c:pt>
                <c:pt idx="12">
                  <c:v>2020Á1</c:v>
                </c:pt>
                <c:pt idx="13">
                  <c:v>2020Á2</c:v>
                </c:pt>
                <c:pt idx="14">
                  <c:v>2020Á3</c:v>
                </c:pt>
                <c:pt idx="15">
                  <c:v>2020Á4</c:v>
                </c:pt>
                <c:pt idx="16">
                  <c:v>2021Á1</c:v>
                </c:pt>
                <c:pt idx="17">
                  <c:v>2021Á2</c:v>
                </c:pt>
                <c:pt idx="18">
                  <c:v>2021Á3</c:v>
                </c:pt>
                <c:pt idx="19">
                  <c:v>2021Á4</c:v>
                </c:pt>
                <c:pt idx="20">
                  <c:v>2022Á1</c:v>
                </c:pt>
                <c:pt idx="21">
                  <c:v>2022Á2</c:v>
                </c:pt>
                <c:pt idx="22">
                  <c:v>2022Á3</c:v>
                </c:pt>
                <c:pt idx="23">
                  <c:v>2022Á4</c:v>
                </c:pt>
                <c:pt idx="24">
                  <c:v>2023Á1</c:v>
                </c:pt>
                <c:pt idx="25">
                  <c:v>2023Á2</c:v>
                </c:pt>
                <c:pt idx="26">
                  <c:v>2023Á3</c:v>
                </c:pt>
                <c:pt idx="27">
                  <c:v>2023Á4</c:v>
                </c:pt>
              </c:strCache>
            </c:strRef>
          </c:cat>
          <c:val>
            <c:numRef>
              <c:f>'Mynd 1'!$D$32:$D$59</c:f>
              <c:numCache>
                <c:formatCode>General</c:formatCode>
                <c:ptCount val="28"/>
                <c:pt idx="0">
                  <c:v>6.7</c:v>
                </c:pt>
                <c:pt idx="1">
                  <c:v>8.6999999999999993</c:v>
                </c:pt>
                <c:pt idx="2">
                  <c:v>9.6</c:v>
                </c:pt>
                <c:pt idx="3">
                  <c:v>7</c:v>
                </c:pt>
                <c:pt idx="4">
                  <c:v>5.8</c:v>
                </c:pt>
                <c:pt idx="5">
                  <c:v>5.0999999999999996</c:v>
                </c:pt>
                <c:pt idx="6">
                  <c:v>5.2</c:v>
                </c:pt>
                <c:pt idx="7">
                  <c:v>3.5</c:v>
                </c:pt>
                <c:pt idx="8">
                  <c:v>2.6</c:v>
                </c:pt>
                <c:pt idx="9">
                  <c:v>1.1000000000000001</c:v>
                </c:pt>
                <c:pt idx="10">
                  <c:v>2.5</c:v>
                </c:pt>
                <c:pt idx="11">
                  <c:v>0.9</c:v>
                </c:pt>
                <c:pt idx="12">
                  <c:v>1.5</c:v>
                </c:pt>
                <c:pt idx="13">
                  <c:v>-8.8000000000000007</c:v>
                </c:pt>
                <c:pt idx="14">
                  <c:v>-1.4</c:v>
                </c:pt>
                <c:pt idx="15">
                  <c:v>-3.3</c:v>
                </c:pt>
                <c:pt idx="16">
                  <c:v>0.5</c:v>
                </c:pt>
                <c:pt idx="17">
                  <c:v>9.1</c:v>
                </c:pt>
                <c:pt idx="18">
                  <c:v>5.7</c:v>
                </c:pt>
                <c:pt idx="19">
                  <c:v>12.3</c:v>
                </c:pt>
                <c:pt idx="20">
                  <c:v>9</c:v>
                </c:pt>
                <c:pt idx="21">
                  <c:v>13.1</c:v>
                </c:pt>
                <c:pt idx="22">
                  <c:v>5.5</c:v>
                </c:pt>
                <c:pt idx="23">
                  <c:v>5.8</c:v>
                </c:pt>
                <c:pt idx="24">
                  <c:v>4.8</c:v>
                </c:pt>
                <c:pt idx="25">
                  <c:v>0.8</c:v>
                </c:pt>
                <c:pt idx="26">
                  <c:v>-1.1000000000000001</c:v>
                </c:pt>
                <c:pt idx="27">
                  <c:v>-2.2999999999999998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57-4DEA-8644-C7FA5BF19723}"/>
            </c:ext>
          </c:extLst>
        </c:ser>
        <c:ser>
          <c:idx val="1"/>
          <c:order val="1"/>
          <c:tx>
            <c:strRef>
              <c:f>'Mynd 1'!$E$31</c:f>
              <c:strCache>
                <c:ptCount val="1"/>
                <c:pt idx="0">
                  <c:v>Verg Landsframleiðsla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'Mynd 1'!$C$32:$C$59</c:f>
              <c:strCache>
                <c:ptCount val="28"/>
                <c:pt idx="0">
                  <c:v>2017Á1</c:v>
                </c:pt>
                <c:pt idx="1">
                  <c:v>2017Á2</c:v>
                </c:pt>
                <c:pt idx="2">
                  <c:v>2017Á3</c:v>
                </c:pt>
                <c:pt idx="3">
                  <c:v>2017Á4</c:v>
                </c:pt>
                <c:pt idx="4">
                  <c:v>2018Á1</c:v>
                </c:pt>
                <c:pt idx="5">
                  <c:v>2018Á2</c:v>
                </c:pt>
                <c:pt idx="6">
                  <c:v>2018Á3</c:v>
                </c:pt>
                <c:pt idx="7">
                  <c:v>2018Á4</c:v>
                </c:pt>
                <c:pt idx="8">
                  <c:v>2019Á1</c:v>
                </c:pt>
                <c:pt idx="9">
                  <c:v>2019Á2</c:v>
                </c:pt>
                <c:pt idx="10">
                  <c:v>2019Á3</c:v>
                </c:pt>
                <c:pt idx="11">
                  <c:v>2019Á4</c:v>
                </c:pt>
                <c:pt idx="12">
                  <c:v>2020Á1</c:v>
                </c:pt>
                <c:pt idx="13">
                  <c:v>2020Á2</c:v>
                </c:pt>
                <c:pt idx="14">
                  <c:v>2020Á3</c:v>
                </c:pt>
                <c:pt idx="15">
                  <c:v>2020Á4</c:v>
                </c:pt>
                <c:pt idx="16">
                  <c:v>2021Á1</c:v>
                </c:pt>
                <c:pt idx="17">
                  <c:v>2021Á2</c:v>
                </c:pt>
                <c:pt idx="18">
                  <c:v>2021Á3</c:v>
                </c:pt>
                <c:pt idx="19">
                  <c:v>2021Á4</c:v>
                </c:pt>
                <c:pt idx="20">
                  <c:v>2022Á1</c:v>
                </c:pt>
                <c:pt idx="21">
                  <c:v>2022Á2</c:v>
                </c:pt>
                <c:pt idx="22">
                  <c:v>2022Á3</c:v>
                </c:pt>
                <c:pt idx="23">
                  <c:v>2022Á4</c:v>
                </c:pt>
                <c:pt idx="24">
                  <c:v>2023Á1</c:v>
                </c:pt>
                <c:pt idx="25">
                  <c:v>2023Á2</c:v>
                </c:pt>
                <c:pt idx="26">
                  <c:v>2023Á3</c:v>
                </c:pt>
                <c:pt idx="27">
                  <c:v>2023Á4</c:v>
                </c:pt>
              </c:strCache>
            </c:strRef>
          </c:cat>
          <c:val>
            <c:numRef>
              <c:f>'Mynd 1'!$E$32:$E$59</c:f>
              <c:numCache>
                <c:formatCode>General</c:formatCode>
                <c:ptCount val="28"/>
                <c:pt idx="0">
                  <c:v>5.5</c:v>
                </c:pt>
                <c:pt idx="1">
                  <c:v>5.3</c:v>
                </c:pt>
                <c:pt idx="2">
                  <c:v>4.2</c:v>
                </c:pt>
                <c:pt idx="3">
                  <c:v>2</c:v>
                </c:pt>
                <c:pt idx="4">
                  <c:v>7</c:v>
                </c:pt>
                <c:pt idx="5">
                  <c:v>6.9</c:v>
                </c:pt>
                <c:pt idx="6">
                  <c:v>2</c:v>
                </c:pt>
                <c:pt idx="7">
                  <c:v>4.2</c:v>
                </c:pt>
                <c:pt idx="8">
                  <c:v>0.4</c:v>
                </c:pt>
                <c:pt idx="9">
                  <c:v>2</c:v>
                </c:pt>
                <c:pt idx="10">
                  <c:v>2.4</c:v>
                </c:pt>
                <c:pt idx="11">
                  <c:v>2.6</c:v>
                </c:pt>
                <c:pt idx="12">
                  <c:v>-0.7</c:v>
                </c:pt>
                <c:pt idx="13">
                  <c:v>-11.5</c:v>
                </c:pt>
                <c:pt idx="14">
                  <c:v>-9</c:v>
                </c:pt>
                <c:pt idx="15">
                  <c:v>-5.9</c:v>
                </c:pt>
                <c:pt idx="16">
                  <c:v>-0.8</c:v>
                </c:pt>
                <c:pt idx="17">
                  <c:v>6.4</c:v>
                </c:pt>
                <c:pt idx="18">
                  <c:v>8.8000000000000007</c:v>
                </c:pt>
                <c:pt idx="19">
                  <c:v>6</c:v>
                </c:pt>
                <c:pt idx="20">
                  <c:v>9.5</c:v>
                </c:pt>
                <c:pt idx="21">
                  <c:v>10</c:v>
                </c:pt>
                <c:pt idx="22">
                  <c:v>8</c:v>
                </c:pt>
                <c:pt idx="23">
                  <c:v>8.1999999999999993</c:v>
                </c:pt>
                <c:pt idx="24">
                  <c:v>8.9</c:v>
                </c:pt>
                <c:pt idx="25">
                  <c:v>5.2</c:v>
                </c:pt>
                <c:pt idx="26">
                  <c:v>2.1</c:v>
                </c:pt>
                <c:pt idx="27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7-4DEA-8644-C7FA5BF19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5557760"/>
        <c:axId val="615266672"/>
      </c:lineChart>
      <c:catAx>
        <c:axId val="6755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3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15266672"/>
        <c:crosses val="autoZero"/>
        <c:auto val="1"/>
        <c:lblAlgn val="ctr"/>
        <c:lblOffset val="100"/>
        <c:noMultiLvlLbl val="0"/>
      </c:catAx>
      <c:valAx>
        <c:axId val="61526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7555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Áætlanir</a:t>
            </a:r>
            <a:r>
              <a:rPr lang="en-GB" baseline="0"/>
              <a:t> um afkomu og lánsfjárþörf, milljarðar kr. verðlag hvers árs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'Mynd 10'!$B$31</c:f>
              <c:strCache>
                <c:ptCount val="1"/>
                <c:pt idx="0">
                  <c:v>Heildarafkoma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'Mynd 10'!$C$30:$I$30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'Mynd 10'!$C$31:$I$31</c:f>
              <c:numCache>
                <c:formatCode>#,##0.0</c:formatCode>
                <c:ptCount val="7"/>
                <c:pt idx="0">
                  <c:v>-44.506900000000087</c:v>
                </c:pt>
                <c:pt idx="1">
                  <c:v>-49.299999999999727</c:v>
                </c:pt>
                <c:pt idx="2">
                  <c:v>-24.600000000000364</c:v>
                </c:pt>
                <c:pt idx="3">
                  <c:v>-21.099999999999682</c:v>
                </c:pt>
                <c:pt idx="4">
                  <c:v>-9.1000000000003638</c:v>
                </c:pt>
                <c:pt idx="5">
                  <c:v>2.2000000000005002</c:v>
                </c:pt>
                <c:pt idx="6">
                  <c:v>19.900000000000091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4-4850-9FE5-4DBE36FBE470}"/>
            </c:ext>
          </c:extLst>
        </c:ser>
        <c:ser>
          <c:idx val="1"/>
          <c:order val="1"/>
          <c:tx>
            <c:strRef>
              <c:f>'Mynd 10'!$B$32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'Mynd 10'!$C$30:$I$30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'Mynd 10'!$C$32:$I$32</c:f>
              <c:numCache>
                <c:formatCode>#,##0.0</c:formatCode>
                <c:ptCount val="7"/>
                <c:pt idx="0">
                  <c:v>23.228800000000092</c:v>
                </c:pt>
                <c:pt idx="1">
                  <c:v>21.800000000000409</c:v>
                </c:pt>
                <c:pt idx="2">
                  <c:v>40.699999999999591</c:v>
                </c:pt>
                <c:pt idx="3">
                  <c:v>51.600000000000364</c:v>
                </c:pt>
                <c:pt idx="4">
                  <c:v>66.999999999999773</c:v>
                </c:pt>
                <c:pt idx="5">
                  <c:v>82.500000000000455</c:v>
                </c:pt>
                <c:pt idx="6">
                  <c:v>101.29999999999995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4-4850-9FE5-4DBE36FBE470}"/>
            </c:ext>
          </c:extLst>
        </c:ser>
        <c:ser>
          <c:idx val="2"/>
          <c:order val="2"/>
          <c:tx>
            <c:strRef>
              <c:f>'Mynd 10'!$B$33</c:f>
              <c:strCache>
                <c:ptCount val="1"/>
                <c:pt idx="0">
                  <c:v>Hreinn lánsfjárjöfnuður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'Mynd 10'!$C$30:$I$30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'Mynd 10'!$C$33:$I$33</c:f>
              <c:numCache>
                <c:formatCode>#,##0.0</c:formatCode>
                <c:ptCount val="7"/>
                <c:pt idx="0">
                  <c:v>-39</c:v>
                </c:pt>
                <c:pt idx="1">
                  <c:v>-66.196974145039277</c:v>
                </c:pt>
                <c:pt idx="2">
                  <c:v>-30.316960382819872</c:v>
                </c:pt>
                <c:pt idx="3">
                  <c:v>-84.166690664479532</c:v>
                </c:pt>
                <c:pt idx="4">
                  <c:v>-76.5842186401633</c:v>
                </c:pt>
                <c:pt idx="5">
                  <c:v>-46.373437952925578</c:v>
                </c:pt>
                <c:pt idx="6">
                  <c:v>-53.808199399327847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4-4850-9FE5-4DBE36FBE4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2449064"/>
        <c:axId val="572453984"/>
      </c:barChart>
      <c:catAx>
        <c:axId val="57244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72453984"/>
        <c:crosses val="autoZero"/>
        <c:auto val="1"/>
        <c:lblAlgn val="ctr"/>
        <c:lblOffset val="100"/>
        <c:noMultiLvlLbl val="0"/>
      </c:catAx>
      <c:valAx>
        <c:axId val="5724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ma.kr.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7244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Frumtekjur og - gjöld ríkissjóðs A1- hluta, milljarðar kr. verðlag 2024</a:t>
            </a:r>
            <a:endParaRPr lang="x-none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'Mynd 11'!$B$33</c:f>
              <c:strCache>
                <c:ptCount val="1"/>
                <c:pt idx="0">
                  <c:v>Frumtekjur ríkissjóðs A1 hluta, verðlag 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'Mynd 11'!$C$32:$O$32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11'!$C$33:$O$33</c:f>
              <c:numCache>
                <c:formatCode>0.0</c:formatCode>
                <c:ptCount val="13"/>
                <c:pt idx="0">
                  <c:v>1179.0377149982444</c:v>
                </c:pt>
                <c:pt idx="1">
                  <c:v>1205.1185979953716</c:v>
                </c:pt>
                <c:pt idx="2">
                  <c:v>1144.3633910008473</c:v>
                </c:pt>
                <c:pt idx="3">
                  <c:v>1040.6251738250821</c:v>
                </c:pt>
                <c:pt idx="4">
                  <c:v>1070.8451663729438</c:v>
                </c:pt>
                <c:pt idx="5">
                  <c:v>1225.2909465046137</c:v>
                </c:pt>
                <c:pt idx="6">
                  <c:v>1297.2430976609839</c:v>
                </c:pt>
                <c:pt idx="7">
                  <c:v>1324.3000000000002</c:v>
                </c:pt>
                <c:pt idx="8">
                  <c:v>1360.6496546592348</c:v>
                </c:pt>
                <c:pt idx="9">
                  <c:v>1388.5604040059959</c:v>
                </c:pt>
                <c:pt idx="10">
                  <c:v>1424.7143627222529</c:v>
                </c:pt>
                <c:pt idx="11">
                  <c:v>1449.4158969943846</c:v>
                </c:pt>
                <c:pt idx="12">
                  <c:v>1476.5573599042839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46-46F1-8AC5-4617771B00FD}"/>
            </c:ext>
          </c:extLst>
        </c:ser>
        <c:ser>
          <c:idx val="1"/>
          <c:order val="1"/>
          <c:tx>
            <c:strRef>
              <c:f>'Mynd 11'!$B$34</c:f>
              <c:strCache>
                <c:ptCount val="1"/>
                <c:pt idx="0">
                  <c:v>Frumgjöld ríkissjóðs A1-hluta, verðlag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'Mynd 11'!$C$32:$O$32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11'!$C$34:$O$34</c:f>
              <c:numCache>
                <c:formatCode>0.0</c:formatCode>
                <c:ptCount val="13"/>
                <c:pt idx="0">
                  <c:v>1004.964788807739</c:v>
                </c:pt>
                <c:pt idx="1">
                  <c:v>1090.9506438503765</c:v>
                </c:pt>
                <c:pt idx="2">
                  <c:v>1132.884404298374</c:v>
                </c:pt>
                <c:pt idx="3">
                  <c:v>1286.7771760924927</c:v>
                </c:pt>
                <c:pt idx="4">
                  <c:v>1295.3776017507346</c:v>
                </c:pt>
                <c:pt idx="5">
                  <c:v>1248.202075960216</c:v>
                </c:pt>
                <c:pt idx="6">
                  <c:v>1272.9859987990251</c:v>
                </c:pt>
                <c:pt idx="7">
                  <c:v>1302.4999999999998</c:v>
                </c:pt>
                <c:pt idx="8">
                  <c:v>1321.2764296719399</c:v>
                </c:pt>
                <c:pt idx="9">
                  <c:v>1340.1189755382047</c:v>
                </c:pt>
                <c:pt idx="10">
                  <c:v>1363.4382924292818</c:v>
                </c:pt>
                <c:pt idx="11">
                  <c:v>1375.9792996216418</c:v>
                </c:pt>
                <c:pt idx="12">
                  <c:v>1388.9070460699422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6-46F1-8AC5-4617771B0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7680536"/>
        <c:axId val="1007682832"/>
      </c:lineChart>
      <c:catAx>
        <c:axId val="100768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07682832"/>
        <c:crosses val="autoZero"/>
        <c:auto val="1"/>
        <c:lblAlgn val="ctr"/>
        <c:lblOffset val="100"/>
        <c:noMultiLvlLbl val="0"/>
      </c:catAx>
      <c:valAx>
        <c:axId val="1007682832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ma.kr.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07680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Árlegur meðalvöxtur frumtekna og -gjalda að raungildi, vísitala = 100 árið 2017</a:t>
            </a:r>
            <a:endParaRPr lang="x-none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'Mynd 12'!$B$34</c:f>
              <c:strCache>
                <c:ptCount val="1"/>
                <c:pt idx="0">
                  <c:v>Árlegur meðalvöxtur frumtekna 2017-2025 og 2026 -2029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'Mynd 12'!$D$11:$P$33</c:f>
              <c:strCache>
                <c:ptCount val="12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</c:strCache>
            </c:strRef>
          </c:cat>
          <c:val>
            <c:numRef>
              <c:f>'Mynd 12'!$C$34:$O$34</c:f>
              <c:numCache>
                <c:formatCode>0.0</c:formatCode>
                <c:ptCount val="13"/>
                <c:pt idx="0">
                  <c:v>100</c:v>
                </c:pt>
                <c:pt idx="1">
                  <c:v>101.80692668090308</c:v>
                </c:pt>
                <c:pt idx="2">
                  <c:v>103.64650320210775</c:v>
                </c:pt>
                <c:pt idx="3">
                  <c:v>105.51931952228969</c:v>
                </c:pt>
                <c:pt idx="4">
                  <c:v>107.42597626024531</c:v>
                </c:pt>
                <c:pt idx="5">
                  <c:v>109.36708488751228</c:v>
                </c:pt>
                <c:pt idx="6">
                  <c:v>111.34326792447065</c:v>
                </c:pt>
                <c:pt idx="7">
                  <c:v>113.35515913998731</c:v>
                </c:pt>
                <c:pt idx="8">
                  <c:v>115.40340375466788</c:v>
                </c:pt>
                <c:pt idx="9">
                  <c:v>117.78625671803914</c:v>
                </c:pt>
                <c:pt idx="10">
                  <c:v>120.21831090130785</c:v>
                </c:pt>
                <c:pt idx="11">
                  <c:v>122.70058221274724</c:v>
                </c:pt>
                <c:pt idx="12">
                  <c:v>125.23410753713523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0C-4FD6-9811-66778FB404D7}"/>
            </c:ext>
          </c:extLst>
        </c:ser>
        <c:ser>
          <c:idx val="1"/>
          <c:order val="1"/>
          <c:tx>
            <c:strRef>
              <c:f>'Mynd 12'!$B$35</c:f>
              <c:strCache>
                <c:ptCount val="1"/>
                <c:pt idx="0">
                  <c:v>Árlegur meðalvöxtur frumútgjalda 2017-2025 og 2026 -2029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'Mynd 12'!$D$11:$P$33</c:f>
              <c:strCache>
                <c:ptCount val="12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</c:strCache>
            </c:strRef>
          </c:cat>
          <c:val>
            <c:numRef>
              <c:f>'Mynd 12'!$C$35:$O$35</c:f>
              <c:numCache>
                <c:formatCode>0.0</c:formatCode>
                <c:ptCount val="13"/>
                <c:pt idx="0">
                  <c:v>100</c:v>
                </c:pt>
                <c:pt idx="1">
                  <c:v>103.4797462934187</c:v>
                </c:pt>
                <c:pt idx="2">
                  <c:v>107.08057892950301</c:v>
                </c:pt>
                <c:pt idx="3">
                  <c:v>110.80671140577367</c:v>
                </c:pt>
                <c:pt idx="4">
                  <c:v>114.66250383877522</c:v>
                </c:pt>
                <c:pt idx="5">
                  <c:v>118.65246806604607</c:v>
                </c:pt>
                <c:pt idx="6">
                  <c:v>122.78127292562411</c:v>
                </c:pt>
                <c:pt idx="7">
                  <c:v>127.05374971926581</c:v>
                </c:pt>
                <c:pt idx="8">
                  <c:v>131.47489786577142</c:v>
                </c:pt>
                <c:pt idx="9">
                  <c:v>133.12594862647074</c:v>
                </c:pt>
                <c:pt idx="10">
                  <c:v>134.79773314440172</c:v>
                </c:pt>
                <c:pt idx="11">
                  <c:v>136.4905117923519</c:v>
                </c:pt>
                <c:pt idx="12">
                  <c:v>138.20454821284847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C-4FD6-9811-66778FB40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875336"/>
        <c:axId val="1022876320"/>
      </c:lineChart>
      <c:catAx>
        <c:axId val="102287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22876320"/>
        <c:crosses val="autoZero"/>
        <c:auto val="1"/>
        <c:lblAlgn val="ctr"/>
        <c:lblOffset val="100"/>
        <c:noMultiLvlLbl val="0"/>
      </c:catAx>
      <c:valAx>
        <c:axId val="102287632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2287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'Mynd 13'!$B$24</c:f>
              <c:strCache>
                <c:ptCount val="1"/>
                <c:pt idx="0">
                  <c:v>Mismunur frumgjöld mrd.kr.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'Mynd 13'!$C$23:$I$23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'Mynd 13'!$C$24:$I$24</c:f>
              <c:numCache>
                <c:formatCode>#,##0.0</c:formatCode>
                <c:ptCount val="7"/>
                <c:pt idx="0">
                  <c:v>79.136885373999803</c:v>
                </c:pt>
                <c:pt idx="1">
                  <c:v>79.564021862999653</c:v>
                </c:pt>
                <c:pt idx="2">
                  <c:v>72.132248920999928</c:v>
                </c:pt>
                <c:pt idx="3">
                  <c:v>159.91986982300045</c:v>
                </c:pt>
                <c:pt idx="4">
                  <c:v>60.040198760000067</c:v>
                </c:pt>
                <c:pt idx="5">
                  <c:v>131.57986677699978</c:v>
                </c:pt>
                <c:pt idx="6">
                  <c:v>124.72199999999998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4-47F9-BD87-19D6942B5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953888"/>
        <c:axId val="783951920"/>
      </c:barChart>
      <c:catAx>
        <c:axId val="78395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83951920"/>
        <c:crosses val="autoZero"/>
        <c:auto val="1"/>
        <c:lblAlgn val="ctr"/>
        <c:lblOffset val="100"/>
        <c:noMultiLvlLbl val="0"/>
      </c:catAx>
      <c:valAx>
        <c:axId val="78395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ma.kr.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8395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R2-14'!$D$30</c:f>
              <c:strCache>
                <c:ptCount val="1"/>
                <c:pt idx="0">
                  <c:v>Vísitala ársfjórðungar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'Mynd R2-14'!$C$31:$C$143</c:f>
              <c:strCache>
                <c:ptCount val="113"/>
                <c:pt idx="0">
                  <c:v>1995Á4</c:v>
                </c:pt>
                <c:pt idx="1">
                  <c:v>1996Á1</c:v>
                </c:pt>
                <c:pt idx="2">
                  <c:v>1996Á2</c:v>
                </c:pt>
                <c:pt idx="3">
                  <c:v>1996Á3</c:v>
                </c:pt>
                <c:pt idx="4">
                  <c:v>1996Á4</c:v>
                </c:pt>
                <c:pt idx="5">
                  <c:v>1997Á1</c:v>
                </c:pt>
                <c:pt idx="6">
                  <c:v>1997Á2</c:v>
                </c:pt>
                <c:pt idx="7">
                  <c:v>1997Á3</c:v>
                </c:pt>
                <c:pt idx="8">
                  <c:v>1997Á4</c:v>
                </c:pt>
                <c:pt idx="9">
                  <c:v>1998Á1</c:v>
                </c:pt>
                <c:pt idx="10">
                  <c:v>1998Á2</c:v>
                </c:pt>
                <c:pt idx="11">
                  <c:v>1998Á3</c:v>
                </c:pt>
                <c:pt idx="12">
                  <c:v>1998Á4</c:v>
                </c:pt>
                <c:pt idx="13">
                  <c:v>1999Á1</c:v>
                </c:pt>
                <c:pt idx="14">
                  <c:v>1999Á2</c:v>
                </c:pt>
                <c:pt idx="15">
                  <c:v>1999Á3</c:v>
                </c:pt>
                <c:pt idx="16">
                  <c:v>1999Á4</c:v>
                </c:pt>
                <c:pt idx="17">
                  <c:v>2000Á1</c:v>
                </c:pt>
                <c:pt idx="18">
                  <c:v>1995Á1</c:v>
                </c:pt>
                <c:pt idx="19">
                  <c:v>1995Á2</c:v>
                </c:pt>
                <c:pt idx="20">
                  <c:v>1995Á3</c:v>
                </c:pt>
                <c:pt idx="21">
                  <c:v>2001Á1</c:v>
                </c:pt>
                <c:pt idx="22">
                  <c:v>2001Á2</c:v>
                </c:pt>
                <c:pt idx="23">
                  <c:v>2001Á3</c:v>
                </c:pt>
                <c:pt idx="24">
                  <c:v>2001Á4</c:v>
                </c:pt>
                <c:pt idx="25">
                  <c:v>2002Á1</c:v>
                </c:pt>
                <c:pt idx="26">
                  <c:v>2002Á2</c:v>
                </c:pt>
                <c:pt idx="27">
                  <c:v>2002Á3</c:v>
                </c:pt>
                <c:pt idx="28">
                  <c:v>2002Á4</c:v>
                </c:pt>
                <c:pt idx="29">
                  <c:v>2003Á1</c:v>
                </c:pt>
                <c:pt idx="30">
                  <c:v>2003Á2</c:v>
                </c:pt>
                <c:pt idx="31">
                  <c:v>2003Á3</c:v>
                </c:pt>
                <c:pt idx="32">
                  <c:v>2003Á4</c:v>
                </c:pt>
                <c:pt idx="33">
                  <c:v>2004Á1</c:v>
                </c:pt>
                <c:pt idx="34">
                  <c:v>2004Á2</c:v>
                </c:pt>
                <c:pt idx="35">
                  <c:v>2004Á3</c:v>
                </c:pt>
                <c:pt idx="36">
                  <c:v>2004Á4</c:v>
                </c:pt>
                <c:pt idx="37">
                  <c:v>2005Á1</c:v>
                </c:pt>
                <c:pt idx="38">
                  <c:v>2005Á2</c:v>
                </c:pt>
                <c:pt idx="39">
                  <c:v>2005Á3</c:v>
                </c:pt>
                <c:pt idx="40">
                  <c:v>2005Á4</c:v>
                </c:pt>
                <c:pt idx="41">
                  <c:v>2006Á1</c:v>
                </c:pt>
                <c:pt idx="42">
                  <c:v>2006Á2</c:v>
                </c:pt>
                <c:pt idx="43">
                  <c:v>2006Á3</c:v>
                </c:pt>
                <c:pt idx="44">
                  <c:v>2006Á4</c:v>
                </c:pt>
                <c:pt idx="45">
                  <c:v>2007Á1</c:v>
                </c:pt>
                <c:pt idx="46">
                  <c:v>2007Á2</c:v>
                </c:pt>
                <c:pt idx="47">
                  <c:v>2007Á3</c:v>
                </c:pt>
                <c:pt idx="48">
                  <c:v>2007Á4</c:v>
                </c:pt>
                <c:pt idx="49">
                  <c:v>2008Á1</c:v>
                </c:pt>
                <c:pt idx="50">
                  <c:v>2008Á2</c:v>
                </c:pt>
                <c:pt idx="51">
                  <c:v>2008Á3</c:v>
                </c:pt>
                <c:pt idx="52">
                  <c:v>2008Á4</c:v>
                </c:pt>
                <c:pt idx="53">
                  <c:v>2009Á1</c:v>
                </c:pt>
                <c:pt idx="54">
                  <c:v>2009Á2</c:v>
                </c:pt>
                <c:pt idx="55">
                  <c:v>2009Á3</c:v>
                </c:pt>
                <c:pt idx="56">
                  <c:v>2009Á4</c:v>
                </c:pt>
                <c:pt idx="57">
                  <c:v>2010Á1</c:v>
                </c:pt>
                <c:pt idx="58">
                  <c:v>2010Á2</c:v>
                </c:pt>
                <c:pt idx="59">
                  <c:v>2010Á3</c:v>
                </c:pt>
                <c:pt idx="60">
                  <c:v>2010Á4</c:v>
                </c:pt>
                <c:pt idx="61">
                  <c:v>2011Á1</c:v>
                </c:pt>
                <c:pt idx="62">
                  <c:v>2011Á2</c:v>
                </c:pt>
                <c:pt idx="63">
                  <c:v>2011Á3</c:v>
                </c:pt>
                <c:pt idx="64">
                  <c:v>2011Á4</c:v>
                </c:pt>
                <c:pt idx="65">
                  <c:v>2012Á1</c:v>
                </c:pt>
                <c:pt idx="66">
                  <c:v>2012Á2</c:v>
                </c:pt>
                <c:pt idx="67">
                  <c:v>2012Á3</c:v>
                </c:pt>
                <c:pt idx="68">
                  <c:v>2012Á4</c:v>
                </c:pt>
                <c:pt idx="69">
                  <c:v>2013Á1</c:v>
                </c:pt>
                <c:pt idx="70">
                  <c:v>2013Á2</c:v>
                </c:pt>
                <c:pt idx="71">
                  <c:v>2013Á3</c:v>
                </c:pt>
                <c:pt idx="72">
                  <c:v>2013Á4</c:v>
                </c:pt>
                <c:pt idx="73">
                  <c:v>2014Á1</c:v>
                </c:pt>
                <c:pt idx="74">
                  <c:v>2014Á2</c:v>
                </c:pt>
                <c:pt idx="75">
                  <c:v>2014Á3</c:v>
                </c:pt>
                <c:pt idx="76">
                  <c:v>2014Á4</c:v>
                </c:pt>
                <c:pt idx="77">
                  <c:v>2015Á1</c:v>
                </c:pt>
                <c:pt idx="78">
                  <c:v>2015Á2</c:v>
                </c:pt>
                <c:pt idx="79">
                  <c:v>2015Á3</c:v>
                </c:pt>
                <c:pt idx="80">
                  <c:v>2015Á4</c:v>
                </c:pt>
                <c:pt idx="81">
                  <c:v>2016Á1</c:v>
                </c:pt>
                <c:pt idx="82">
                  <c:v>2016Á2</c:v>
                </c:pt>
                <c:pt idx="83">
                  <c:v>2016Á3</c:v>
                </c:pt>
                <c:pt idx="84">
                  <c:v>2016Á4</c:v>
                </c:pt>
                <c:pt idx="85">
                  <c:v>2017Á1</c:v>
                </c:pt>
                <c:pt idx="86">
                  <c:v>2017Á2</c:v>
                </c:pt>
                <c:pt idx="87">
                  <c:v>2017Á3</c:v>
                </c:pt>
                <c:pt idx="88">
                  <c:v>2017Á4</c:v>
                </c:pt>
                <c:pt idx="89">
                  <c:v>2018Á1</c:v>
                </c:pt>
                <c:pt idx="90">
                  <c:v>2018Á2</c:v>
                </c:pt>
                <c:pt idx="91">
                  <c:v>2018Á3</c:v>
                </c:pt>
                <c:pt idx="92">
                  <c:v>2018Á4</c:v>
                </c:pt>
                <c:pt idx="93">
                  <c:v>2019Á1</c:v>
                </c:pt>
                <c:pt idx="94">
                  <c:v>2019Á2</c:v>
                </c:pt>
                <c:pt idx="95">
                  <c:v>2019Á3</c:v>
                </c:pt>
                <c:pt idx="96">
                  <c:v>2019Á4</c:v>
                </c:pt>
                <c:pt idx="97">
                  <c:v>2020Á1</c:v>
                </c:pt>
                <c:pt idx="98">
                  <c:v>2020Á2</c:v>
                </c:pt>
                <c:pt idx="99">
                  <c:v>2020Á3</c:v>
                </c:pt>
                <c:pt idx="100">
                  <c:v>2020Á4</c:v>
                </c:pt>
                <c:pt idx="101">
                  <c:v>2021Á1</c:v>
                </c:pt>
                <c:pt idx="102">
                  <c:v>2021Á2</c:v>
                </c:pt>
                <c:pt idx="103">
                  <c:v>2021Á3</c:v>
                </c:pt>
                <c:pt idx="104">
                  <c:v>2021Á4</c:v>
                </c:pt>
                <c:pt idx="105">
                  <c:v>2022Á1</c:v>
                </c:pt>
                <c:pt idx="106">
                  <c:v>2022Á2</c:v>
                </c:pt>
                <c:pt idx="107">
                  <c:v>2022Á3</c:v>
                </c:pt>
                <c:pt idx="108">
                  <c:v>2022Á4</c:v>
                </c:pt>
                <c:pt idx="109">
                  <c:v>2023Á1</c:v>
                </c:pt>
                <c:pt idx="110">
                  <c:v>2023Á2</c:v>
                </c:pt>
                <c:pt idx="111">
                  <c:v>2023Á3</c:v>
                </c:pt>
                <c:pt idx="112">
                  <c:v>2023Á4</c:v>
                </c:pt>
              </c:strCache>
            </c:strRef>
          </c:cat>
          <c:val>
            <c:numRef>
              <c:f>'Mynd R2-14'!$D$31:$D$143</c:f>
              <c:numCache>
                <c:formatCode>0.0</c:formatCode>
                <c:ptCount val="113"/>
                <c:pt idx="0">
                  <c:v>97.898346627450167</c:v>
                </c:pt>
                <c:pt idx="1">
                  <c:v>104.55033821144114</c:v>
                </c:pt>
                <c:pt idx="2">
                  <c:v>107.10290940222013</c:v>
                </c:pt>
                <c:pt idx="3">
                  <c:v>110.57415947167411</c:v>
                </c:pt>
                <c:pt idx="4">
                  <c:v>101.74656081920203</c:v>
                </c:pt>
                <c:pt idx="5">
                  <c:v>108.81317030480888</c:v>
                </c:pt>
                <c:pt idx="6">
                  <c:v>111.87923798202662</c:v>
                </c:pt>
                <c:pt idx="7">
                  <c:v>116.10807032166859</c:v>
                </c:pt>
                <c:pt idx="8">
                  <c:v>107.20257350759401</c:v>
                </c:pt>
                <c:pt idx="9">
                  <c:v>107.46264149362557</c:v>
                </c:pt>
                <c:pt idx="10">
                  <c:v>120.11728761913433</c:v>
                </c:pt>
                <c:pt idx="11">
                  <c:v>125.23294993231339</c:v>
                </c:pt>
                <c:pt idx="12">
                  <c:v>115.99952073424643</c:v>
                </c:pt>
                <c:pt idx="13">
                  <c:v>118.33359332133118</c:v>
                </c:pt>
                <c:pt idx="14">
                  <c:v>117.2546563422196</c:v>
                </c:pt>
                <c:pt idx="15">
                  <c:v>123.64847339191103</c:v>
                </c:pt>
                <c:pt idx="16">
                  <c:v>115.89231809694732</c:v>
                </c:pt>
                <c:pt idx="17">
                  <c:v>118.44818970225528</c:v>
                </c:pt>
                <c:pt idx="18">
                  <c:v>100</c:v>
                </c:pt>
                <c:pt idx="19">
                  <c:v>104.37538819356421</c:v>
                </c:pt>
                <c:pt idx="20">
                  <c:v>108.75787537971709</c:v>
                </c:pt>
                <c:pt idx="21">
                  <c:v>120.98913345200734</c:v>
                </c:pt>
                <c:pt idx="22">
                  <c:v>127.94383639813664</c:v>
                </c:pt>
                <c:pt idx="23">
                  <c:v>131.73747346255044</c:v>
                </c:pt>
                <c:pt idx="24">
                  <c:v>126.71799270257826</c:v>
                </c:pt>
                <c:pt idx="25">
                  <c:v>122.38090675266155</c:v>
                </c:pt>
                <c:pt idx="26">
                  <c:v>130.77927748182648</c:v>
                </c:pt>
                <c:pt idx="27">
                  <c:v>137.10763269812401</c:v>
                </c:pt>
                <c:pt idx="28">
                  <c:v>127.18086848840876</c:v>
                </c:pt>
                <c:pt idx="29">
                  <c:v>132.58970805362003</c:v>
                </c:pt>
                <c:pt idx="30">
                  <c:v>132.2018265766383</c:v>
                </c:pt>
                <c:pt idx="31">
                  <c:v>139.43437135987102</c:v>
                </c:pt>
                <c:pt idx="32">
                  <c:v>130.34617813265021</c:v>
                </c:pt>
                <c:pt idx="33">
                  <c:v>138.8349632836433</c:v>
                </c:pt>
                <c:pt idx="34">
                  <c:v>140.00411359017724</c:v>
                </c:pt>
                <c:pt idx="35">
                  <c:v>152.79615794612275</c:v>
                </c:pt>
                <c:pt idx="36">
                  <c:v>139.4801416557539</c:v>
                </c:pt>
                <c:pt idx="37">
                  <c:v>138.17425344870216</c:v>
                </c:pt>
                <c:pt idx="38">
                  <c:v>150.29046612100092</c:v>
                </c:pt>
                <c:pt idx="39">
                  <c:v>156.56218863625105</c:v>
                </c:pt>
                <c:pt idx="40">
                  <c:v>143.16194619078092</c:v>
                </c:pt>
                <c:pt idx="41">
                  <c:v>145.53828309010254</c:v>
                </c:pt>
                <c:pt idx="42">
                  <c:v>153.19357118713108</c:v>
                </c:pt>
                <c:pt idx="43">
                  <c:v>159.39273214078784</c:v>
                </c:pt>
                <c:pt idx="44">
                  <c:v>145.20365363256869</c:v>
                </c:pt>
                <c:pt idx="45">
                  <c:v>151.55735458518788</c:v>
                </c:pt>
                <c:pt idx="46">
                  <c:v>161.37841937763883</c:v>
                </c:pt>
                <c:pt idx="47">
                  <c:v>167.81383973749277</c:v>
                </c:pt>
                <c:pt idx="48">
                  <c:v>158.65397211164594</c:v>
                </c:pt>
                <c:pt idx="49">
                  <c:v>152.9444180869404</c:v>
                </c:pt>
                <c:pt idx="50">
                  <c:v>151.14569814948035</c:v>
                </c:pt>
                <c:pt idx="51">
                  <c:v>159.59083555562299</c:v>
                </c:pt>
                <c:pt idx="52">
                  <c:v>156.90939292216689</c:v>
                </c:pt>
                <c:pt idx="53">
                  <c:v>154.91445395166622</c:v>
                </c:pt>
                <c:pt idx="54">
                  <c:v>168.23813816103441</c:v>
                </c:pt>
                <c:pt idx="55">
                  <c:v>178.16993019455026</c:v>
                </c:pt>
                <c:pt idx="56">
                  <c:v>160.04621390595969</c:v>
                </c:pt>
                <c:pt idx="57">
                  <c:v>153.36857284038425</c:v>
                </c:pt>
                <c:pt idx="58">
                  <c:v>169.1875283722469</c:v>
                </c:pt>
                <c:pt idx="59">
                  <c:v>169.88941519310947</c:v>
                </c:pt>
                <c:pt idx="60">
                  <c:v>161.27875830060884</c:v>
                </c:pt>
                <c:pt idx="61">
                  <c:v>157.01109846646034</c:v>
                </c:pt>
                <c:pt idx="62">
                  <c:v>164.13956448081908</c:v>
                </c:pt>
                <c:pt idx="63">
                  <c:v>172.59739419938353</c:v>
                </c:pt>
                <c:pt idx="64">
                  <c:v>160.29018934769846</c:v>
                </c:pt>
                <c:pt idx="65">
                  <c:v>156.52733060597976</c:v>
                </c:pt>
                <c:pt idx="66">
                  <c:v>166.777199241619</c:v>
                </c:pt>
                <c:pt idx="67">
                  <c:v>172.53114927570471</c:v>
                </c:pt>
                <c:pt idx="68">
                  <c:v>159.20899985238168</c:v>
                </c:pt>
                <c:pt idx="69">
                  <c:v>163.79277379231189</c:v>
                </c:pt>
                <c:pt idx="70">
                  <c:v>165.59673457359526</c:v>
                </c:pt>
                <c:pt idx="71">
                  <c:v>173.81938057484552</c:v>
                </c:pt>
                <c:pt idx="72">
                  <c:v>164.54129877851977</c:v>
                </c:pt>
                <c:pt idx="73">
                  <c:v>160.22475473582821</c:v>
                </c:pt>
                <c:pt idx="74">
                  <c:v>168.84746416715615</c:v>
                </c:pt>
                <c:pt idx="75">
                  <c:v>177.80402887358977</c:v>
                </c:pt>
                <c:pt idx="76">
                  <c:v>161.27960878027184</c:v>
                </c:pt>
                <c:pt idx="77">
                  <c:v>161.37613393412863</c:v>
                </c:pt>
                <c:pt idx="78">
                  <c:v>180.06709724756644</c:v>
                </c:pt>
                <c:pt idx="79">
                  <c:v>177.3612760022182</c:v>
                </c:pt>
                <c:pt idx="80">
                  <c:v>161.57563461554955</c:v>
                </c:pt>
                <c:pt idx="81">
                  <c:v>163.79724481874513</c:v>
                </c:pt>
                <c:pt idx="82">
                  <c:v>170.69998621583738</c:v>
                </c:pt>
                <c:pt idx="83">
                  <c:v>182.10191233563788</c:v>
                </c:pt>
                <c:pt idx="84">
                  <c:v>170.33709052936737</c:v>
                </c:pt>
                <c:pt idx="85">
                  <c:v>166.38174305051288</c:v>
                </c:pt>
                <c:pt idx="86">
                  <c:v>177.5913314508191</c:v>
                </c:pt>
                <c:pt idx="87">
                  <c:v>179.8763174017607</c:v>
                </c:pt>
                <c:pt idx="88">
                  <c:v>168.67628055811176</c:v>
                </c:pt>
                <c:pt idx="89">
                  <c:v>173.0723328535824</c:v>
                </c:pt>
                <c:pt idx="90">
                  <c:v>179.63174098598924</c:v>
                </c:pt>
                <c:pt idx="91">
                  <c:v>185.68545002806371</c:v>
                </c:pt>
                <c:pt idx="92">
                  <c:v>171.27147296073503</c:v>
                </c:pt>
                <c:pt idx="93">
                  <c:v>174.13779770955946</c:v>
                </c:pt>
                <c:pt idx="94">
                  <c:v>187.26933813640844</c:v>
                </c:pt>
                <c:pt idx="95">
                  <c:v>191.63783343565029</c:v>
                </c:pt>
                <c:pt idx="96">
                  <c:v>178.58607511684275</c:v>
                </c:pt>
                <c:pt idx="97">
                  <c:v>171.85439715277462</c:v>
                </c:pt>
                <c:pt idx="98">
                  <c:v>184.82977499468583</c:v>
                </c:pt>
                <c:pt idx="99">
                  <c:v>188.42979405645173</c:v>
                </c:pt>
                <c:pt idx="100">
                  <c:v>177.44300687607893</c:v>
                </c:pt>
                <c:pt idx="101">
                  <c:v>180.89654495716823</c:v>
                </c:pt>
                <c:pt idx="102">
                  <c:v>198.11540654265585</c:v>
                </c:pt>
                <c:pt idx="103">
                  <c:v>195.65944812077709</c:v>
                </c:pt>
                <c:pt idx="104">
                  <c:v>177.37608338306288</c:v>
                </c:pt>
                <c:pt idx="105">
                  <c:v>182.93591677709873</c:v>
                </c:pt>
                <c:pt idx="106">
                  <c:v>201.84455653169559</c:v>
                </c:pt>
                <c:pt idx="107">
                  <c:v>197.49058561894469</c:v>
                </c:pt>
                <c:pt idx="108">
                  <c:v>182.63951226060848</c:v>
                </c:pt>
                <c:pt idx="109">
                  <c:v>187.85147863285516</c:v>
                </c:pt>
                <c:pt idx="110">
                  <c:v>201.94419411423723</c:v>
                </c:pt>
                <c:pt idx="111">
                  <c:v>194.55062029141638</c:v>
                </c:pt>
                <c:pt idx="112">
                  <c:v>179.80279081148288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7D-4CCB-A363-2E161E0CBF1E}"/>
            </c:ext>
          </c:extLst>
        </c:ser>
        <c:ser>
          <c:idx val="1"/>
          <c:order val="1"/>
          <c:tx>
            <c:strRef>
              <c:f>'Mynd R2-14'!$E$30</c:f>
              <c:strCache>
                <c:ptCount val="1"/>
                <c:pt idx="0">
                  <c:v>Þriggja mánaða hreyfanlegt meðaltal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'Mynd R2-14'!$C$31:$C$143</c:f>
              <c:strCache>
                <c:ptCount val="113"/>
                <c:pt idx="0">
                  <c:v>1995Á4</c:v>
                </c:pt>
                <c:pt idx="1">
                  <c:v>1996Á1</c:v>
                </c:pt>
                <c:pt idx="2">
                  <c:v>1996Á2</c:v>
                </c:pt>
                <c:pt idx="3">
                  <c:v>1996Á3</c:v>
                </c:pt>
                <c:pt idx="4">
                  <c:v>1996Á4</c:v>
                </c:pt>
                <c:pt idx="5">
                  <c:v>1997Á1</c:v>
                </c:pt>
                <c:pt idx="6">
                  <c:v>1997Á2</c:v>
                </c:pt>
                <c:pt idx="7">
                  <c:v>1997Á3</c:v>
                </c:pt>
                <c:pt idx="8">
                  <c:v>1997Á4</c:v>
                </c:pt>
                <c:pt idx="9">
                  <c:v>1998Á1</c:v>
                </c:pt>
                <c:pt idx="10">
                  <c:v>1998Á2</c:v>
                </c:pt>
                <c:pt idx="11">
                  <c:v>1998Á3</c:v>
                </c:pt>
                <c:pt idx="12">
                  <c:v>1998Á4</c:v>
                </c:pt>
                <c:pt idx="13">
                  <c:v>1999Á1</c:v>
                </c:pt>
                <c:pt idx="14">
                  <c:v>1999Á2</c:v>
                </c:pt>
                <c:pt idx="15">
                  <c:v>1999Á3</c:v>
                </c:pt>
                <c:pt idx="16">
                  <c:v>1999Á4</c:v>
                </c:pt>
                <c:pt idx="17">
                  <c:v>2000Á1</c:v>
                </c:pt>
                <c:pt idx="18">
                  <c:v>1995Á1</c:v>
                </c:pt>
                <c:pt idx="19">
                  <c:v>1995Á2</c:v>
                </c:pt>
                <c:pt idx="20">
                  <c:v>1995Á3</c:v>
                </c:pt>
                <c:pt idx="21">
                  <c:v>2001Á1</c:v>
                </c:pt>
                <c:pt idx="22">
                  <c:v>2001Á2</c:v>
                </c:pt>
                <c:pt idx="23">
                  <c:v>2001Á3</c:v>
                </c:pt>
                <c:pt idx="24">
                  <c:v>2001Á4</c:v>
                </c:pt>
                <c:pt idx="25">
                  <c:v>2002Á1</c:v>
                </c:pt>
                <c:pt idx="26">
                  <c:v>2002Á2</c:v>
                </c:pt>
                <c:pt idx="27">
                  <c:v>2002Á3</c:v>
                </c:pt>
                <c:pt idx="28">
                  <c:v>2002Á4</c:v>
                </c:pt>
                <c:pt idx="29">
                  <c:v>2003Á1</c:v>
                </c:pt>
                <c:pt idx="30">
                  <c:v>2003Á2</c:v>
                </c:pt>
                <c:pt idx="31">
                  <c:v>2003Á3</c:v>
                </c:pt>
                <c:pt idx="32">
                  <c:v>2003Á4</c:v>
                </c:pt>
                <c:pt idx="33">
                  <c:v>2004Á1</c:v>
                </c:pt>
                <c:pt idx="34">
                  <c:v>2004Á2</c:v>
                </c:pt>
                <c:pt idx="35">
                  <c:v>2004Á3</c:v>
                </c:pt>
                <c:pt idx="36">
                  <c:v>2004Á4</c:v>
                </c:pt>
                <c:pt idx="37">
                  <c:v>2005Á1</c:v>
                </c:pt>
                <c:pt idx="38">
                  <c:v>2005Á2</c:v>
                </c:pt>
                <c:pt idx="39">
                  <c:v>2005Á3</c:v>
                </c:pt>
                <c:pt idx="40">
                  <c:v>2005Á4</c:v>
                </c:pt>
                <c:pt idx="41">
                  <c:v>2006Á1</c:v>
                </c:pt>
                <c:pt idx="42">
                  <c:v>2006Á2</c:v>
                </c:pt>
                <c:pt idx="43">
                  <c:v>2006Á3</c:v>
                </c:pt>
                <c:pt idx="44">
                  <c:v>2006Á4</c:v>
                </c:pt>
                <c:pt idx="45">
                  <c:v>2007Á1</c:v>
                </c:pt>
                <c:pt idx="46">
                  <c:v>2007Á2</c:v>
                </c:pt>
                <c:pt idx="47">
                  <c:v>2007Á3</c:v>
                </c:pt>
                <c:pt idx="48">
                  <c:v>2007Á4</c:v>
                </c:pt>
                <c:pt idx="49">
                  <c:v>2008Á1</c:v>
                </c:pt>
                <c:pt idx="50">
                  <c:v>2008Á2</c:v>
                </c:pt>
                <c:pt idx="51">
                  <c:v>2008Á3</c:v>
                </c:pt>
                <c:pt idx="52">
                  <c:v>2008Á4</c:v>
                </c:pt>
                <c:pt idx="53">
                  <c:v>2009Á1</c:v>
                </c:pt>
                <c:pt idx="54">
                  <c:v>2009Á2</c:v>
                </c:pt>
                <c:pt idx="55">
                  <c:v>2009Á3</c:v>
                </c:pt>
                <c:pt idx="56">
                  <c:v>2009Á4</c:v>
                </c:pt>
                <c:pt idx="57">
                  <c:v>2010Á1</c:v>
                </c:pt>
                <c:pt idx="58">
                  <c:v>2010Á2</c:v>
                </c:pt>
                <c:pt idx="59">
                  <c:v>2010Á3</c:v>
                </c:pt>
                <c:pt idx="60">
                  <c:v>2010Á4</c:v>
                </c:pt>
                <c:pt idx="61">
                  <c:v>2011Á1</c:v>
                </c:pt>
                <c:pt idx="62">
                  <c:v>2011Á2</c:v>
                </c:pt>
                <c:pt idx="63">
                  <c:v>2011Á3</c:v>
                </c:pt>
                <c:pt idx="64">
                  <c:v>2011Á4</c:v>
                </c:pt>
                <c:pt idx="65">
                  <c:v>2012Á1</c:v>
                </c:pt>
                <c:pt idx="66">
                  <c:v>2012Á2</c:v>
                </c:pt>
                <c:pt idx="67">
                  <c:v>2012Á3</c:v>
                </c:pt>
                <c:pt idx="68">
                  <c:v>2012Á4</c:v>
                </c:pt>
                <c:pt idx="69">
                  <c:v>2013Á1</c:v>
                </c:pt>
                <c:pt idx="70">
                  <c:v>2013Á2</c:v>
                </c:pt>
                <c:pt idx="71">
                  <c:v>2013Á3</c:v>
                </c:pt>
                <c:pt idx="72">
                  <c:v>2013Á4</c:v>
                </c:pt>
                <c:pt idx="73">
                  <c:v>2014Á1</c:v>
                </c:pt>
                <c:pt idx="74">
                  <c:v>2014Á2</c:v>
                </c:pt>
                <c:pt idx="75">
                  <c:v>2014Á3</c:v>
                </c:pt>
                <c:pt idx="76">
                  <c:v>2014Á4</c:v>
                </c:pt>
                <c:pt idx="77">
                  <c:v>2015Á1</c:v>
                </c:pt>
                <c:pt idx="78">
                  <c:v>2015Á2</c:v>
                </c:pt>
                <c:pt idx="79">
                  <c:v>2015Á3</c:v>
                </c:pt>
                <c:pt idx="80">
                  <c:v>2015Á4</c:v>
                </c:pt>
                <c:pt idx="81">
                  <c:v>2016Á1</c:v>
                </c:pt>
                <c:pt idx="82">
                  <c:v>2016Á2</c:v>
                </c:pt>
                <c:pt idx="83">
                  <c:v>2016Á3</c:v>
                </c:pt>
                <c:pt idx="84">
                  <c:v>2016Á4</c:v>
                </c:pt>
                <c:pt idx="85">
                  <c:v>2017Á1</c:v>
                </c:pt>
                <c:pt idx="86">
                  <c:v>2017Á2</c:v>
                </c:pt>
                <c:pt idx="87">
                  <c:v>2017Á3</c:v>
                </c:pt>
                <c:pt idx="88">
                  <c:v>2017Á4</c:v>
                </c:pt>
                <c:pt idx="89">
                  <c:v>2018Á1</c:v>
                </c:pt>
                <c:pt idx="90">
                  <c:v>2018Á2</c:v>
                </c:pt>
                <c:pt idx="91">
                  <c:v>2018Á3</c:v>
                </c:pt>
                <c:pt idx="92">
                  <c:v>2018Á4</c:v>
                </c:pt>
                <c:pt idx="93">
                  <c:v>2019Á1</c:v>
                </c:pt>
                <c:pt idx="94">
                  <c:v>2019Á2</c:v>
                </c:pt>
                <c:pt idx="95">
                  <c:v>2019Á3</c:v>
                </c:pt>
                <c:pt idx="96">
                  <c:v>2019Á4</c:v>
                </c:pt>
                <c:pt idx="97">
                  <c:v>2020Á1</c:v>
                </c:pt>
                <c:pt idx="98">
                  <c:v>2020Á2</c:v>
                </c:pt>
                <c:pt idx="99">
                  <c:v>2020Á3</c:v>
                </c:pt>
                <c:pt idx="100">
                  <c:v>2020Á4</c:v>
                </c:pt>
                <c:pt idx="101">
                  <c:v>2021Á1</c:v>
                </c:pt>
                <c:pt idx="102">
                  <c:v>2021Á2</c:v>
                </c:pt>
                <c:pt idx="103">
                  <c:v>2021Á3</c:v>
                </c:pt>
                <c:pt idx="104">
                  <c:v>2021Á4</c:v>
                </c:pt>
                <c:pt idx="105">
                  <c:v>2022Á1</c:v>
                </c:pt>
                <c:pt idx="106">
                  <c:v>2022Á2</c:v>
                </c:pt>
                <c:pt idx="107">
                  <c:v>2022Á3</c:v>
                </c:pt>
                <c:pt idx="108">
                  <c:v>2022Á4</c:v>
                </c:pt>
                <c:pt idx="109">
                  <c:v>2023Á1</c:v>
                </c:pt>
                <c:pt idx="110">
                  <c:v>2023Á2</c:v>
                </c:pt>
                <c:pt idx="111">
                  <c:v>2023Á3</c:v>
                </c:pt>
                <c:pt idx="112">
                  <c:v>2023Á4</c:v>
                </c:pt>
              </c:strCache>
            </c:strRef>
          </c:cat>
          <c:val>
            <c:numRef>
              <c:f>'Mynd R2-14'!$E$31:$E$143</c:f>
              <c:numCache>
                <c:formatCode>0.0</c:formatCode>
                <c:ptCount val="113"/>
                <c:pt idx="0">
                  <c:v>103.67720340024381</c:v>
                </c:pt>
                <c:pt idx="1">
                  <c:v>103.73552007286946</c:v>
                </c:pt>
                <c:pt idx="2">
                  <c:v>103.18386474703715</c:v>
                </c:pt>
                <c:pt idx="3">
                  <c:v>107.40913569511179</c:v>
                </c:pt>
                <c:pt idx="4">
                  <c:v>106.4745432310321</c:v>
                </c:pt>
                <c:pt idx="5">
                  <c:v>107.04463019856166</c:v>
                </c:pt>
                <c:pt idx="6">
                  <c:v>107.47965636867917</c:v>
                </c:pt>
                <c:pt idx="7">
                  <c:v>112.26682620283469</c:v>
                </c:pt>
                <c:pt idx="8">
                  <c:v>111.72996060376308</c:v>
                </c:pt>
                <c:pt idx="9">
                  <c:v>110.25776177429606</c:v>
                </c:pt>
                <c:pt idx="10">
                  <c:v>111.59416754011797</c:v>
                </c:pt>
                <c:pt idx="11">
                  <c:v>117.60429301502442</c:v>
                </c:pt>
                <c:pt idx="12">
                  <c:v>120.44991942856473</c:v>
                </c:pt>
                <c:pt idx="13">
                  <c:v>119.85535466263035</c:v>
                </c:pt>
                <c:pt idx="14">
                  <c:v>117.19592346593241</c:v>
                </c:pt>
                <c:pt idx="15">
                  <c:v>119.74557435182061</c:v>
                </c:pt>
                <c:pt idx="16">
                  <c:v>118.93181594369264</c:v>
                </c:pt>
                <c:pt idx="17">
                  <c:v>119.32966039703787</c:v>
                </c:pt>
                <c:pt idx="20">
                  <c:v>104.37775452442709</c:v>
                </c:pt>
                <c:pt idx="21">
                  <c:v>123.30978142241459</c:v>
                </c:pt>
                <c:pt idx="22">
                  <c:v>122.14356019871117</c:v>
                </c:pt>
                <c:pt idx="23">
                  <c:v>126.89014777089814</c:v>
                </c:pt>
                <c:pt idx="24">
                  <c:v>128.79976752108846</c:v>
                </c:pt>
                <c:pt idx="25">
                  <c:v>126.94545763926341</c:v>
                </c:pt>
                <c:pt idx="26">
                  <c:v>126.6260589790221</c:v>
                </c:pt>
                <c:pt idx="27">
                  <c:v>130.08927231087068</c:v>
                </c:pt>
                <c:pt idx="28">
                  <c:v>131.68925955611977</c:v>
                </c:pt>
                <c:pt idx="29">
                  <c:v>132.29273641338426</c:v>
                </c:pt>
                <c:pt idx="30">
                  <c:v>130.65746770622238</c:v>
                </c:pt>
                <c:pt idx="31">
                  <c:v>134.74196866337644</c:v>
                </c:pt>
                <c:pt idx="32">
                  <c:v>133.99412535638652</c:v>
                </c:pt>
                <c:pt idx="33">
                  <c:v>136.20517092538819</c:v>
                </c:pt>
                <c:pt idx="34">
                  <c:v>136.39508500215689</c:v>
                </c:pt>
                <c:pt idx="35">
                  <c:v>143.87841160664777</c:v>
                </c:pt>
                <c:pt idx="36">
                  <c:v>144.09347106401796</c:v>
                </c:pt>
                <c:pt idx="37">
                  <c:v>143.48351768352629</c:v>
                </c:pt>
                <c:pt idx="38">
                  <c:v>142.64828707515233</c:v>
                </c:pt>
                <c:pt idx="39">
                  <c:v>148.34230273531804</c:v>
                </c:pt>
                <c:pt idx="40">
                  <c:v>150.00486698267764</c:v>
                </c:pt>
                <c:pt idx="41">
                  <c:v>148.42080597237819</c:v>
                </c:pt>
                <c:pt idx="42">
                  <c:v>147.29793348933819</c:v>
                </c:pt>
                <c:pt idx="43">
                  <c:v>152.70819547267385</c:v>
                </c:pt>
                <c:pt idx="44">
                  <c:v>152.59665232016255</c:v>
                </c:pt>
                <c:pt idx="45">
                  <c:v>152.05124678618145</c:v>
                </c:pt>
                <c:pt idx="46">
                  <c:v>152.71314253179847</c:v>
                </c:pt>
                <c:pt idx="47">
                  <c:v>160.24987123343985</c:v>
                </c:pt>
                <c:pt idx="48">
                  <c:v>162.61541040892584</c:v>
                </c:pt>
                <c:pt idx="49">
                  <c:v>159.80407664535969</c:v>
                </c:pt>
                <c:pt idx="50">
                  <c:v>154.24802944935558</c:v>
                </c:pt>
                <c:pt idx="51">
                  <c:v>154.56031726401457</c:v>
                </c:pt>
                <c:pt idx="52">
                  <c:v>155.88197554242342</c:v>
                </c:pt>
                <c:pt idx="53">
                  <c:v>157.13822747648535</c:v>
                </c:pt>
                <c:pt idx="54">
                  <c:v>160.02066167828914</c:v>
                </c:pt>
                <c:pt idx="55">
                  <c:v>167.10750743575031</c:v>
                </c:pt>
                <c:pt idx="56">
                  <c:v>168.81809408718144</c:v>
                </c:pt>
                <c:pt idx="57">
                  <c:v>163.8615723136314</c:v>
                </c:pt>
                <c:pt idx="58">
                  <c:v>160.8674383728636</c:v>
                </c:pt>
                <c:pt idx="59">
                  <c:v>164.1485054685802</c:v>
                </c:pt>
                <c:pt idx="60">
                  <c:v>166.78523395532173</c:v>
                </c:pt>
                <c:pt idx="61">
                  <c:v>162.72642398672622</c:v>
                </c:pt>
                <c:pt idx="62">
                  <c:v>160.80980708262942</c:v>
                </c:pt>
                <c:pt idx="63">
                  <c:v>164.58268571555433</c:v>
                </c:pt>
                <c:pt idx="64">
                  <c:v>165.67571600930037</c:v>
                </c:pt>
                <c:pt idx="65">
                  <c:v>163.13830471768725</c:v>
                </c:pt>
                <c:pt idx="66">
                  <c:v>161.19823973176574</c:v>
                </c:pt>
                <c:pt idx="67">
                  <c:v>165.27855970776781</c:v>
                </c:pt>
                <c:pt idx="68">
                  <c:v>166.17244945656844</c:v>
                </c:pt>
                <c:pt idx="69">
                  <c:v>165.17764097346608</c:v>
                </c:pt>
                <c:pt idx="70">
                  <c:v>162.86616940609628</c:v>
                </c:pt>
                <c:pt idx="71">
                  <c:v>167.73629631358423</c:v>
                </c:pt>
                <c:pt idx="72">
                  <c:v>167.98580464232018</c:v>
                </c:pt>
                <c:pt idx="73">
                  <c:v>166.19514469639785</c:v>
                </c:pt>
                <c:pt idx="74">
                  <c:v>164.53783922716804</c:v>
                </c:pt>
                <c:pt idx="75">
                  <c:v>168.95874925885803</c:v>
                </c:pt>
                <c:pt idx="76">
                  <c:v>169.31036727367257</c:v>
                </c:pt>
                <c:pt idx="77">
                  <c:v>166.81992386266342</c:v>
                </c:pt>
                <c:pt idx="78">
                  <c:v>167.57427998732231</c:v>
                </c:pt>
                <c:pt idx="79">
                  <c:v>172.93483572797109</c:v>
                </c:pt>
                <c:pt idx="80">
                  <c:v>173.00133595511139</c:v>
                </c:pt>
                <c:pt idx="81">
                  <c:v>167.57805181217097</c:v>
                </c:pt>
                <c:pt idx="82">
                  <c:v>165.35762188337733</c:v>
                </c:pt>
                <c:pt idx="83">
                  <c:v>172.19971445674014</c:v>
                </c:pt>
                <c:pt idx="84">
                  <c:v>174.37966302694755</c:v>
                </c:pt>
                <c:pt idx="85">
                  <c:v>172.94024863850606</c:v>
                </c:pt>
                <c:pt idx="86">
                  <c:v>171.43672167689979</c:v>
                </c:pt>
                <c:pt idx="87">
                  <c:v>174.61646396769757</c:v>
                </c:pt>
                <c:pt idx="88">
                  <c:v>175.38130980356388</c:v>
                </c:pt>
                <c:pt idx="89">
                  <c:v>173.87497693781827</c:v>
                </c:pt>
                <c:pt idx="90">
                  <c:v>173.79345146589446</c:v>
                </c:pt>
                <c:pt idx="91">
                  <c:v>179.4631746225451</c:v>
                </c:pt>
                <c:pt idx="92">
                  <c:v>178.86288799159601</c:v>
                </c:pt>
                <c:pt idx="93">
                  <c:v>177.03157356611939</c:v>
                </c:pt>
                <c:pt idx="94">
                  <c:v>177.55953626890098</c:v>
                </c:pt>
                <c:pt idx="95">
                  <c:v>184.34832309387275</c:v>
                </c:pt>
                <c:pt idx="96">
                  <c:v>185.83108222963381</c:v>
                </c:pt>
                <c:pt idx="97">
                  <c:v>180.69276856842257</c:v>
                </c:pt>
                <c:pt idx="98">
                  <c:v>178.42341575476772</c:v>
                </c:pt>
                <c:pt idx="99">
                  <c:v>181.70465540130408</c:v>
                </c:pt>
                <c:pt idx="100">
                  <c:v>183.56752530907215</c:v>
                </c:pt>
                <c:pt idx="101">
                  <c:v>182.25644862989964</c:v>
                </c:pt>
                <c:pt idx="102">
                  <c:v>185.48498612530099</c:v>
                </c:pt>
                <c:pt idx="103">
                  <c:v>191.55713320686706</c:v>
                </c:pt>
                <c:pt idx="104">
                  <c:v>190.38364601549861</c:v>
                </c:pt>
                <c:pt idx="105">
                  <c:v>185.3238160936462</c:v>
                </c:pt>
                <c:pt idx="106">
                  <c:v>187.38551889728572</c:v>
                </c:pt>
                <c:pt idx="107">
                  <c:v>194.09035297591299</c:v>
                </c:pt>
                <c:pt idx="108">
                  <c:v>193.99155147041628</c:v>
                </c:pt>
                <c:pt idx="109">
                  <c:v>189.32719217080276</c:v>
                </c:pt>
                <c:pt idx="110">
                  <c:v>190.81172833590028</c:v>
                </c:pt>
                <c:pt idx="111">
                  <c:v>194.78209767950293</c:v>
                </c:pt>
                <c:pt idx="112">
                  <c:v>192.0992017390455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D-4CCB-A363-2E161E0CB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339680"/>
        <c:axId val="691343944"/>
      </c:lineChart>
      <c:catAx>
        <c:axId val="69133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ysDot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91343944"/>
        <c:crosses val="autoZero"/>
        <c:auto val="1"/>
        <c:lblAlgn val="ctr"/>
        <c:lblOffset val="100"/>
        <c:noMultiLvlLbl val="0"/>
      </c:catAx>
      <c:valAx>
        <c:axId val="69134394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9133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R2-15'!$C$34</c:f>
              <c:strCache>
                <c:ptCount val="1"/>
                <c:pt idx="0">
                  <c:v>Fiskveiðar og landbúnaður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R2-15'!$D$33:$R$33</c15:sqref>
                  </c15:fullRef>
                </c:ext>
              </c:extLst>
              <c:f>'Mynd R2-15'!$H$33:$R$33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R2-15'!$D$34:$R$34</c15:sqref>
                  </c15:fullRef>
                </c:ext>
              </c:extLst>
              <c:f>'Mynd R2-15'!$H$34:$R$34</c:f>
              <c:numCache>
                <c:formatCode>0.0</c:formatCode>
                <c:ptCount val="11"/>
                <c:pt idx="0">
                  <c:v>100</c:v>
                </c:pt>
                <c:pt idx="1">
                  <c:v>103.77804014167651</c:v>
                </c:pt>
                <c:pt idx="2">
                  <c:v>108.02833530106257</c:v>
                </c:pt>
                <c:pt idx="3">
                  <c:v>113.93152302243212</c:v>
                </c:pt>
                <c:pt idx="4">
                  <c:v>123.96694214876034</c:v>
                </c:pt>
                <c:pt idx="5">
                  <c:v>136.71782762691853</c:v>
                </c:pt>
                <c:pt idx="6">
                  <c:v>140.37780401416765</c:v>
                </c:pt>
                <c:pt idx="7">
                  <c:v>155.84415584415584</c:v>
                </c:pt>
                <c:pt idx="8">
                  <c:v>140.25974025974025</c:v>
                </c:pt>
                <c:pt idx="9">
                  <c:v>155.84415584415584</c:v>
                </c:pt>
                <c:pt idx="10">
                  <c:v>170.95631641086189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A-4982-8FEB-FB3A22E06084}"/>
            </c:ext>
          </c:extLst>
        </c:ser>
        <c:ser>
          <c:idx val="1"/>
          <c:order val="1"/>
          <c:tx>
            <c:strRef>
              <c:f>'Mynd R2-15'!$C$35</c:f>
              <c:strCache>
                <c:ptCount val="1"/>
                <c:pt idx="0">
                  <c:v>Framleiðsla, námugröftur, veitustarfsemi og meðhöndlun úrgangs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R2-15'!$D$33:$R$33</c15:sqref>
                  </c15:fullRef>
                </c:ext>
              </c:extLst>
              <c:f>'Mynd R2-15'!$H$33:$R$33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R2-15'!$D$35:$R$35</c15:sqref>
                  </c15:fullRef>
                </c:ext>
              </c:extLst>
              <c:f>'Mynd R2-15'!$H$35:$R$35</c:f>
              <c:numCache>
                <c:formatCode>0.0</c:formatCode>
                <c:ptCount val="11"/>
                <c:pt idx="0">
                  <c:v>100</c:v>
                </c:pt>
                <c:pt idx="1">
                  <c:v>103.41207349081365</c:v>
                </c:pt>
                <c:pt idx="2">
                  <c:v>105.16185476815397</c:v>
                </c:pt>
                <c:pt idx="3">
                  <c:v>107.26159230096236</c:v>
                </c:pt>
                <c:pt idx="4">
                  <c:v>102.62467191601048</c:v>
                </c:pt>
                <c:pt idx="5">
                  <c:v>106.9116360454943</c:v>
                </c:pt>
                <c:pt idx="6">
                  <c:v>111.11111111111109</c:v>
                </c:pt>
                <c:pt idx="7">
                  <c:v>113.47331583552054</c:v>
                </c:pt>
                <c:pt idx="8">
                  <c:v>114.52318460192475</c:v>
                </c:pt>
                <c:pt idx="9">
                  <c:v>124.3219597550306</c:v>
                </c:pt>
                <c:pt idx="10">
                  <c:v>122.2222222222222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A-4982-8FEB-FB3A22E06084}"/>
            </c:ext>
          </c:extLst>
        </c:ser>
        <c:ser>
          <c:idx val="5"/>
          <c:order val="5"/>
          <c:tx>
            <c:strRef>
              <c:f>'Mynd R2-15'!$C$39</c:f>
              <c:strCache>
                <c:ptCount val="1"/>
                <c:pt idx="0">
                  <c:v>Heild- og smásöluverslun, viðgerðir á vélknúnum ökutækjum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R2-15'!$D$33:$R$33</c15:sqref>
                  </c15:fullRef>
                </c:ext>
              </c:extLst>
              <c:f>'Mynd R2-15'!$H$33:$R$33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R2-15'!$D$39:$R$39</c15:sqref>
                  </c15:fullRef>
                </c:ext>
              </c:extLst>
              <c:f>'Mynd R2-15'!$H$39:$R$39</c:f>
              <c:numCache>
                <c:formatCode>0.0</c:formatCode>
                <c:ptCount val="11"/>
                <c:pt idx="0">
                  <c:v>100</c:v>
                </c:pt>
                <c:pt idx="1">
                  <c:v>102.68714011516316</c:v>
                </c:pt>
                <c:pt idx="2">
                  <c:v>106.04606525911709</c:v>
                </c:pt>
                <c:pt idx="3">
                  <c:v>113.14779270633397</c:v>
                </c:pt>
                <c:pt idx="4">
                  <c:v>119.09788867562379</c:v>
                </c:pt>
                <c:pt idx="5">
                  <c:v>120.15355086372361</c:v>
                </c:pt>
                <c:pt idx="6">
                  <c:v>121.20921305182341</c:v>
                </c:pt>
                <c:pt idx="7">
                  <c:v>122.07293666026871</c:v>
                </c:pt>
                <c:pt idx="8">
                  <c:v>127.83109404990401</c:v>
                </c:pt>
                <c:pt idx="9">
                  <c:v>133.30134357005758</c:v>
                </c:pt>
                <c:pt idx="10">
                  <c:v>137.04414587332056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FA-4982-8FEB-FB3A22E06084}"/>
            </c:ext>
          </c:extLst>
        </c:ser>
        <c:ser>
          <c:idx val="8"/>
          <c:order val="8"/>
          <c:tx>
            <c:strRef>
              <c:f>'Mynd R2-15'!$C$42</c:f>
              <c:strCache>
                <c:ptCount val="1"/>
                <c:pt idx="0">
                  <c:v>Upplýsingar og fjarskipti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R2-15'!$D$33:$R$33</c15:sqref>
                  </c15:fullRef>
                </c:ext>
              </c:extLst>
              <c:f>'Mynd R2-15'!$H$33:$R$33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R2-15'!$D$42:$R$42</c15:sqref>
                  </c15:fullRef>
                </c:ext>
              </c:extLst>
              <c:f>'Mynd R2-15'!$H$42:$R$42</c:f>
              <c:numCache>
                <c:formatCode>0.0</c:formatCode>
                <c:ptCount val="11"/>
                <c:pt idx="0">
                  <c:v>100</c:v>
                </c:pt>
                <c:pt idx="1">
                  <c:v>105.80645161290323</c:v>
                </c:pt>
                <c:pt idx="2">
                  <c:v>107.55760368663597</c:v>
                </c:pt>
                <c:pt idx="3">
                  <c:v>115.20737327188942</c:v>
                </c:pt>
                <c:pt idx="4">
                  <c:v>125.62211981566823</c:v>
                </c:pt>
                <c:pt idx="5">
                  <c:v>124.88479262672811</c:v>
                </c:pt>
                <c:pt idx="6">
                  <c:v>149.76958525345623</c:v>
                </c:pt>
                <c:pt idx="7">
                  <c:v>158.70967741935485</c:v>
                </c:pt>
                <c:pt idx="8">
                  <c:v>149.30875576036868</c:v>
                </c:pt>
                <c:pt idx="9">
                  <c:v>147.46543778801845</c:v>
                </c:pt>
                <c:pt idx="10">
                  <c:v>137.32718894009219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FA-4982-8FEB-FB3A22E06084}"/>
            </c:ext>
          </c:extLst>
        </c:ser>
        <c:ser>
          <c:idx val="9"/>
          <c:order val="9"/>
          <c:tx>
            <c:strRef>
              <c:f>'Mynd R2-15'!$C$43</c:f>
              <c:strCache>
                <c:ptCount val="1"/>
                <c:pt idx="0">
                  <c:v>Fjármála- og vátryggingastarfsemi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R2-15'!$D$33:$R$33</c15:sqref>
                  </c15:fullRef>
                </c:ext>
              </c:extLst>
              <c:f>'Mynd R2-15'!$H$33:$R$33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R2-15'!$D$43:$R$43</c15:sqref>
                  </c15:fullRef>
                </c:ext>
              </c:extLst>
              <c:f>'Mynd R2-15'!$H$43:$R$43</c:f>
              <c:numCache>
                <c:formatCode>0.0</c:formatCode>
                <c:ptCount val="11"/>
                <c:pt idx="0">
                  <c:v>100</c:v>
                </c:pt>
                <c:pt idx="1">
                  <c:v>94.604003481288075</c:v>
                </c:pt>
                <c:pt idx="2">
                  <c:v>96.953872932985192</c:v>
                </c:pt>
                <c:pt idx="3">
                  <c:v>94.168842471714527</c:v>
                </c:pt>
                <c:pt idx="4">
                  <c:v>102.69799825935596</c:v>
                </c:pt>
                <c:pt idx="5">
                  <c:v>112.3585726718886</c:v>
                </c:pt>
                <c:pt idx="6">
                  <c:v>119.6692776327241</c:v>
                </c:pt>
                <c:pt idx="7">
                  <c:v>128.89469103568319</c:v>
                </c:pt>
                <c:pt idx="8">
                  <c:v>136.0313315926893</c:v>
                </c:pt>
                <c:pt idx="9">
                  <c:v>154.13402959094864</c:v>
                </c:pt>
                <c:pt idx="10">
                  <c:v>153.7859007832898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FA-4982-8FEB-FB3A22E06084}"/>
            </c:ext>
          </c:extLst>
        </c:ser>
        <c:ser>
          <c:idx val="15"/>
          <c:order val="15"/>
          <c:tx>
            <c:strRef>
              <c:f>'Mynd R2-15'!$C$49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R2-15'!$D$33:$R$33</c15:sqref>
                  </c15:fullRef>
                </c:ext>
              </c:extLst>
              <c:f>'Mynd R2-15'!$H$33:$R$33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R2-15'!$D$49:$R$49</c15:sqref>
                  </c15:fullRef>
                </c:ext>
              </c:extLst>
              <c:f>'Mynd R2-15'!$H$49:$R$49</c:f>
              <c:numCache>
                <c:formatCode>0.0</c:formatCode>
                <c:ptCount val="11"/>
                <c:pt idx="0">
                  <c:v>100</c:v>
                </c:pt>
                <c:pt idx="1">
                  <c:v>101.30841121495328</c:v>
                </c:pt>
                <c:pt idx="2">
                  <c:v>101.40186915887851</c:v>
                </c:pt>
                <c:pt idx="3">
                  <c:v>103.36448598130841</c:v>
                </c:pt>
                <c:pt idx="4">
                  <c:v>104.48598130841121</c:v>
                </c:pt>
                <c:pt idx="5">
                  <c:v>105.60747663551402</c:v>
                </c:pt>
                <c:pt idx="6">
                  <c:v>108.3177570093458</c:v>
                </c:pt>
                <c:pt idx="7">
                  <c:v>111.58878504672897</c:v>
                </c:pt>
                <c:pt idx="8">
                  <c:v>109.62616822429906</c:v>
                </c:pt>
                <c:pt idx="9">
                  <c:v>113.92523364485982</c:v>
                </c:pt>
                <c:pt idx="10">
                  <c:v>114.20560747663552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FA-4982-8FEB-FB3A22E06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709288"/>
        <c:axId val="51270666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'Mynd R2-15'!$C$36</c15:sqref>
                        </c15:formulaRef>
                      </c:ext>
                    </c:extLst>
                    <c:strCache>
                      <c:ptCount val="1"/>
                      <c:pt idx="0">
                        <c:v>C. Framleiðsla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'Mynd R2-15'!$D$33:$R$33</c15:sqref>
                        </c15:fullRef>
                        <c15:formulaRef>
                          <c15:sqref>'Mynd R2-15'!$H$33:$R$33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'Mynd R2-15'!$D$36:$R$36</c15:sqref>
                        </c15:fullRef>
                        <c15:formulaRef>
                          <c15:sqref>'Mynd R2-15'!$H$36:$R$36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103.69733447979364</c:v>
                      </c:pt>
                      <c:pt idx="2">
                        <c:v>105.33104041272571</c:v>
                      </c:pt>
                      <c:pt idx="3">
                        <c:v>110.23215821152192</c:v>
                      </c:pt>
                      <c:pt idx="4">
                        <c:v>105.67497850386931</c:v>
                      </c:pt>
                      <c:pt idx="5">
                        <c:v>110.14617368873603</c:v>
                      </c:pt>
                      <c:pt idx="6">
                        <c:v>115.30524505588994</c:v>
                      </c:pt>
                      <c:pt idx="7">
                        <c:v>115.99312123817712</c:v>
                      </c:pt>
                      <c:pt idx="8">
                        <c:v>111.95184866723989</c:v>
                      </c:pt>
                      <c:pt idx="9">
                        <c:v>122.95786758383491</c:v>
                      </c:pt>
                      <c:pt idx="10">
                        <c:v>119.34651762682718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6AFA-4982-8FEB-FB3A22E0608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R2-15'!$C$37</c15:sqref>
                        </c15:formulaRef>
                      </c:ext>
                    </c:extLst>
                    <c:strCache>
                      <c:ptCount val="1"/>
                      <c:pt idx="0">
                        <c:v>F. Byggingarstarfsemi og mannvirkjagerð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R2-15'!$D$33:$R$33</c15:sqref>
                        </c15:fullRef>
                        <c15:formulaRef>
                          <c15:sqref>'Mynd R2-15'!$H$33:$R$33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R2-15'!$D$37:$R$37</c15:sqref>
                        </c15:fullRef>
                        <c15:formulaRef>
                          <c15:sqref>'Mynd R2-15'!$H$37:$R$37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101.31348511383538</c:v>
                      </c:pt>
                      <c:pt idx="2">
                        <c:v>103.85288966725044</c:v>
                      </c:pt>
                      <c:pt idx="3">
                        <c:v>108.4938704028021</c:v>
                      </c:pt>
                      <c:pt idx="4">
                        <c:v>116.54991243432573</c:v>
                      </c:pt>
                      <c:pt idx="5">
                        <c:v>112.08406304728545</c:v>
                      </c:pt>
                      <c:pt idx="6">
                        <c:v>113.13485113835374</c:v>
                      </c:pt>
                      <c:pt idx="7">
                        <c:v>107.70577933450086</c:v>
                      </c:pt>
                      <c:pt idx="8">
                        <c:v>106.74255691768825</c:v>
                      </c:pt>
                      <c:pt idx="9">
                        <c:v>106.47985989492116</c:v>
                      </c:pt>
                      <c:pt idx="10">
                        <c:v>106.56742556917686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AFA-4982-8FEB-FB3A22E0608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R2-15'!$C$38</c15:sqref>
                        </c15:formulaRef>
                      </c:ext>
                    </c:extLst>
                    <c:strCache>
                      <c:ptCount val="1"/>
                      <c:pt idx="0">
                        <c:v>G-I. Heildsala og verslun, samgöngur og geymslusvæði, rekstur veitinga- og gististaða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R2-15'!$D$33:$R$33</c15:sqref>
                        </c15:fullRef>
                        <c15:formulaRef>
                          <c15:sqref>'Mynd R2-15'!$H$33:$R$33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R2-15'!$D$38:$R$38</c15:sqref>
                        </c15:fullRef>
                        <c15:formulaRef>
                          <c15:sqref>'Mynd R2-15'!$H$38:$R$38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103.63984674329501</c:v>
                      </c:pt>
                      <c:pt idx="2">
                        <c:v>103.63984674329501</c:v>
                      </c:pt>
                      <c:pt idx="3">
                        <c:v>108.52490421455938</c:v>
                      </c:pt>
                      <c:pt idx="4">
                        <c:v>110.72796934865899</c:v>
                      </c:pt>
                      <c:pt idx="5">
                        <c:v>110.72796934865899</c:v>
                      </c:pt>
                      <c:pt idx="6">
                        <c:v>110.05747126436781</c:v>
                      </c:pt>
                      <c:pt idx="7">
                        <c:v>112.93103448275861</c:v>
                      </c:pt>
                      <c:pt idx="8">
                        <c:v>106.03448275862067</c:v>
                      </c:pt>
                      <c:pt idx="9">
                        <c:v>112.73946360153255</c:v>
                      </c:pt>
                      <c:pt idx="10">
                        <c:v>113.50574712643676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AFA-4982-8FEB-FB3A22E0608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R2-15'!$C$40</c15:sqref>
                        </c15:formulaRef>
                      </c:ext>
                    </c:extLst>
                    <c:strCache>
                      <c:ptCount val="1"/>
                      <c:pt idx="0">
                        <c:v>H. Flutningar og geymsla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R2-15'!$D$33:$R$33</c15:sqref>
                        </c15:fullRef>
                        <c15:formulaRef>
                          <c15:sqref>'Mynd R2-15'!$H$33:$R$33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R2-15'!$D$40:$R$40</c15:sqref>
                        </c15:fullRef>
                        <c15:formulaRef>
                          <c15:sqref>'Mynd R2-15'!$H$40:$R$40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105.82877959927141</c:v>
                      </c:pt>
                      <c:pt idx="2">
                        <c:v>100.72859744990893</c:v>
                      </c:pt>
                      <c:pt idx="3">
                        <c:v>104.64480874316942</c:v>
                      </c:pt>
                      <c:pt idx="4">
                        <c:v>104.00728597449911</c:v>
                      </c:pt>
                      <c:pt idx="5">
                        <c:v>105.64663023679418</c:v>
                      </c:pt>
                      <c:pt idx="6">
                        <c:v>102.09471766848816</c:v>
                      </c:pt>
                      <c:pt idx="7">
                        <c:v>107.28597449908926</c:v>
                      </c:pt>
                      <c:pt idx="8">
                        <c:v>81.147540983606561</c:v>
                      </c:pt>
                      <c:pt idx="9">
                        <c:v>93.442622950819683</c:v>
                      </c:pt>
                      <c:pt idx="10">
                        <c:v>100.63752276867032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6AFA-4982-8FEB-FB3A22E06084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R2-15'!$C$41</c15:sqref>
                        </c15:formulaRef>
                      </c:ext>
                    </c:extLst>
                    <c:strCache>
                      <c:ptCount val="1"/>
                      <c:pt idx="0">
                        <c:v>I. Rekstur gististaða og veitingarekstur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R2-15'!$D$33:$R$33</c15:sqref>
                        </c15:fullRef>
                        <c15:formulaRef>
                          <c15:sqref>'Mynd R2-15'!$H$33:$R$33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R2-15'!$D$41:$R$41</c15:sqref>
                        </c15:fullRef>
                        <c15:formulaRef>
                          <c15:sqref>'Mynd R2-15'!$H$41:$R$41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103.65853658536585</c:v>
                      </c:pt>
                      <c:pt idx="2">
                        <c:v>107.01219512195121</c:v>
                      </c:pt>
                      <c:pt idx="3">
                        <c:v>111.6869918699187</c:v>
                      </c:pt>
                      <c:pt idx="4">
                        <c:v>111.78861788617884</c:v>
                      </c:pt>
                      <c:pt idx="5">
                        <c:v>106.40243902439023</c:v>
                      </c:pt>
                      <c:pt idx="6">
                        <c:v>106.91056910569105</c:v>
                      </c:pt>
                      <c:pt idx="7">
                        <c:v>111.58536585365852</c:v>
                      </c:pt>
                      <c:pt idx="8">
                        <c:v>96.44308943089429</c:v>
                      </c:pt>
                      <c:pt idx="9">
                        <c:v>105.48780487804875</c:v>
                      </c:pt>
                      <c:pt idx="10">
                        <c:v>101.42276422764225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6AFA-4982-8FEB-FB3A22E06084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R2-15'!$C$44</c15:sqref>
                        </c15:formulaRef>
                      </c:ext>
                    </c:extLst>
                    <c:strCache>
                      <c:ptCount val="1"/>
                      <c:pt idx="0">
                        <c:v>M-N. Ýmis sérhæfð þjónusta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R2-15'!$D$33:$R$33</c15:sqref>
                        </c15:fullRef>
                        <c15:formulaRef>
                          <c15:sqref>'Mynd R2-15'!$H$33:$R$33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R2-15'!$D$44:$R$44</c15:sqref>
                        </c15:fullRef>
                        <c15:formulaRef>
                          <c15:sqref>'Mynd R2-15'!$H$44:$R$44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102.01923076923076</c:v>
                      </c:pt>
                      <c:pt idx="2">
                        <c:v>102.11538461538463</c:v>
                      </c:pt>
                      <c:pt idx="3">
                        <c:v>107.88461538461539</c:v>
                      </c:pt>
                      <c:pt idx="4">
                        <c:v>103.65384615384615</c:v>
                      </c:pt>
                      <c:pt idx="5">
                        <c:v>100.96153846153845</c:v>
                      </c:pt>
                      <c:pt idx="6">
                        <c:v>104.80769230769231</c:v>
                      </c:pt>
                      <c:pt idx="7">
                        <c:v>110.86538461538461</c:v>
                      </c:pt>
                      <c:pt idx="8">
                        <c:v>98.653846153846146</c:v>
                      </c:pt>
                      <c:pt idx="9">
                        <c:v>100.76923076923076</c:v>
                      </c:pt>
                      <c:pt idx="10">
                        <c:v>102.21153846153847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AFA-4982-8FEB-FB3A22E06084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R2-15'!$C$45</c15:sqref>
                        </c15:formulaRef>
                      </c:ext>
                    </c:extLst>
                    <c:strCache>
                      <c:ptCount val="1"/>
                      <c:pt idx="0">
                        <c:v>M. Sérfræðileg, vísindaleg og tæknileg starfsemi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R2-15'!$D$33:$R$33</c15:sqref>
                        </c15:fullRef>
                        <c15:formulaRef>
                          <c15:sqref>'Mynd R2-15'!$H$33:$R$33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R2-15'!$D$45:$R$45</c15:sqref>
                        </c15:fullRef>
                        <c15:formulaRef>
                          <c15:sqref>'Mynd R2-15'!$H$45:$R$45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101.7578125</c:v>
                      </c:pt>
                      <c:pt idx="2">
                        <c:v>102.05078125</c:v>
                      </c:pt>
                      <c:pt idx="3">
                        <c:v>104.6875</c:v>
                      </c:pt>
                      <c:pt idx="4">
                        <c:v>104.58984374999999</c:v>
                      </c:pt>
                      <c:pt idx="5">
                        <c:v>102.63671874999999</c:v>
                      </c:pt>
                      <c:pt idx="6">
                        <c:v>105.66406249999999</c:v>
                      </c:pt>
                      <c:pt idx="7">
                        <c:v>111.23046875</c:v>
                      </c:pt>
                      <c:pt idx="8">
                        <c:v>106.15234374999999</c:v>
                      </c:pt>
                      <c:pt idx="9">
                        <c:v>105.37109375</c:v>
                      </c:pt>
                      <c:pt idx="10">
                        <c:v>102.14843749999999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6AFA-4982-8FEB-FB3A22E06084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R2-15'!$C$46</c15:sqref>
                        </c15:formulaRef>
                      </c:ext>
                    </c:extLst>
                    <c:strCache>
                      <c:ptCount val="1"/>
                      <c:pt idx="0">
                        <c:v>N. Leigustarfsemi og ýmis sérhæfð þjónusta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R2-15'!$D$33:$R$33</c15:sqref>
                        </c15:fullRef>
                        <c15:formulaRef>
                          <c15:sqref>'Mynd R2-15'!$H$33:$R$33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R2-15'!$D$46:$R$46</c15:sqref>
                        </c15:fullRef>
                        <c15:formulaRef>
                          <c15:sqref>'Mynd R2-15'!$H$46:$R$46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102.35404896421845</c:v>
                      </c:pt>
                      <c:pt idx="2">
                        <c:v>102.35404896421845</c:v>
                      </c:pt>
                      <c:pt idx="3">
                        <c:v>111.67608286252351</c:v>
                      </c:pt>
                      <c:pt idx="4">
                        <c:v>102.2598870056497</c:v>
                      </c:pt>
                      <c:pt idx="5">
                        <c:v>98.964218455743861</c:v>
                      </c:pt>
                      <c:pt idx="6">
                        <c:v>103.48399246704331</c:v>
                      </c:pt>
                      <c:pt idx="7">
                        <c:v>109.98116760828624</c:v>
                      </c:pt>
                      <c:pt idx="8">
                        <c:v>88.229755178907723</c:v>
                      </c:pt>
                      <c:pt idx="9">
                        <c:v>94.915254237288138</c:v>
                      </c:pt>
                      <c:pt idx="10">
                        <c:v>102.16572504708098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6AFA-4982-8FEB-FB3A22E06084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R2-15'!$C$47</c15:sqref>
                        </c15:formulaRef>
                      </c:ext>
                    </c:extLst>
                    <c:strCache>
                      <c:ptCount val="1"/>
                      <c:pt idx="0">
                        <c:v>O-Q. Opinber stjórnsýsla, fræðslustarfsemi, heilbrigðis- og félagsþjónusta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R2-15'!$D$33:$R$33</c15:sqref>
                        </c15:fullRef>
                        <c15:formulaRef>
                          <c15:sqref>'Mynd R2-15'!$H$33:$R$33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R2-15'!$D$47:$R$47</c15:sqref>
                        </c15:fullRef>
                        <c15:formulaRef>
                          <c15:sqref>'Mynd R2-15'!$H$47:$R$47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99.899091826437953</c:v>
                      </c:pt>
                      <c:pt idx="2">
                        <c:v>98.486377396569125</c:v>
                      </c:pt>
                      <c:pt idx="3">
                        <c:v>96.97275479313825</c:v>
                      </c:pt>
                      <c:pt idx="4">
                        <c:v>97.679112008072664</c:v>
                      </c:pt>
                      <c:pt idx="5">
                        <c:v>98.990918264379431</c:v>
                      </c:pt>
                      <c:pt idx="6">
                        <c:v>101.10998990918266</c:v>
                      </c:pt>
                      <c:pt idx="7">
                        <c:v>102.32088799192736</c:v>
                      </c:pt>
                      <c:pt idx="8">
                        <c:v>103.43087790111001</c:v>
                      </c:pt>
                      <c:pt idx="9">
                        <c:v>104.94450050454088</c:v>
                      </c:pt>
                      <c:pt idx="10">
                        <c:v>106.25630676084764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AFA-4982-8FEB-FB3A22E06084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R2-15'!$C$48</c15:sqref>
                        </c15:formulaRef>
                      </c:ext>
                    </c:extLst>
                    <c:strCache>
                      <c:ptCount val="1"/>
                      <c:pt idx="0">
                        <c:v>R-U. Önnur starfsemi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R2-15'!$D$33:$R$33</c15:sqref>
                        </c15:fullRef>
                        <c15:formulaRef>
                          <c15:sqref>'Mynd R2-15'!$H$33:$R$33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R2-15'!$D$48:$R$48</c15:sqref>
                        </c15:fullRef>
                        <c15:formulaRef>
                          <c15:sqref>'Mynd R2-15'!$H$48:$R$48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102.66009852216749</c:v>
                      </c:pt>
                      <c:pt idx="2">
                        <c:v>103.3497536945813</c:v>
                      </c:pt>
                      <c:pt idx="3">
                        <c:v>106.69950738916258</c:v>
                      </c:pt>
                      <c:pt idx="4">
                        <c:v>110.83743842364534</c:v>
                      </c:pt>
                      <c:pt idx="5">
                        <c:v>112.70935960591136</c:v>
                      </c:pt>
                      <c:pt idx="6">
                        <c:v>117.6354679802956</c:v>
                      </c:pt>
                      <c:pt idx="7">
                        <c:v>119.6059113300493</c:v>
                      </c:pt>
                      <c:pt idx="8">
                        <c:v>111.72413793103452</c:v>
                      </c:pt>
                      <c:pt idx="9">
                        <c:v>114.77832512315275</c:v>
                      </c:pt>
                      <c:pt idx="10">
                        <c:v>116.74876847290643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6AFA-4982-8FEB-FB3A22E06084}"/>
                  </c:ext>
                </c:extLst>
              </c15:ser>
            </c15:filteredLineSeries>
          </c:ext>
        </c:extLst>
      </c:lineChart>
      <c:catAx>
        <c:axId val="51270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12706664"/>
        <c:crosses val="autoZero"/>
        <c:auto val="1"/>
        <c:lblAlgn val="ctr"/>
        <c:lblOffset val="100"/>
        <c:noMultiLvlLbl val="0"/>
      </c:catAx>
      <c:valAx>
        <c:axId val="512706664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1270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3"/>
          <c:tx>
            <c:strRef>
              <c:f>'Mynd R2-16'!$C$37</c:f>
              <c:strCache>
                <c:ptCount val="1"/>
                <c:pt idx="0">
                  <c:v>Byggingarstarfsemi og mannvirkjagerð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R2-16'!$D$33:$R$33</c15:sqref>
                  </c15:fullRef>
                </c:ext>
              </c:extLst>
              <c:f>'Mynd R2-16'!$H$33:$R$33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R2-16'!$D$37:$R$37</c15:sqref>
                  </c15:fullRef>
                </c:ext>
              </c:extLst>
              <c:f>'Mynd R2-16'!$H$37:$R$37</c:f>
              <c:numCache>
                <c:formatCode>0.0</c:formatCode>
                <c:ptCount val="11"/>
                <c:pt idx="0">
                  <c:v>100</c:v>
                </c:pt>
                <c:pt idx="1">
                  <c:v>101.31348511383538</c:v>
                </c:pt>
                <c:pt idx="2">
                  <c:v>103.85288966725044</c:v>
                </c:pt>
                <c:pt idx="3">
                  <c:v>108.4938704028021</c:v>
                </c:pt>
                <c:pt idx="4">
                  <c:v>116.54991243432573</c:v>
                </c:pt>
                <c:pt idx="5">
                  <c:v>112.08406304728545</c:v>
                </c:pt>
                <c:pt idx="6">
                  <c:v>113.13485113835374</c:v>
                </c:pt>
                <c:pt idx="7">
                  <c:v>107.70577933450086</c:v>
                </c:pt>
                <c:pt idx="8">
                  <c:v>106.74255691768825</c:v>
                </c:pt>
                <c:pt idx="9">
                  <c:v>106.47985989492116</c:v>
                </c:pt>
                <c:pt idx="10">
                  <c:v>106.56742556917686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7A-4DF9-AFD9-1FCF80A5A58C}"/>
            </c:ext>
          </c:extLst>
        </c:ser>
        <c:ser>
          <c:idx val="6"/>
          <c:order val="6"/>
          <c:tx>
            <c:strRef>
              <c:f>'Mynd R2-16'!$C$40</c:f>
              <c:strCache>
                <c:ptCount val="1"/>
                <c:pt idx="0">
                  <c:v>Flutningar og geymsla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R2-16'!$D$33:$R$33</c15:sqref>
                  </c15:fullRef>
                </c:ext>
              </c:extLst>
              <c:f>'Mynd R2-16'!$H$33:$R$33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R2-16'!$D$40:$R$40</c15:sqref>
                  </c15:fullRef>
                </c:ext>
              </c:extLst>
              <c:f>'Mynd R2-16'!$H$40:$R$40</c:f>
              <c:numCache>
                <c:formatCode>0.0</c:formatCode>
                <c:ptCount val="11"/>
                <c:pt idx="0">
                  <c:v>100</c:v>
                </c:pt>
                <c:pt idx="1">
                  <c:v>105.82877959927141</c:v>
                </c:pt>
                <c:pt idx="2">
                  <c:v>100.72859744990893</c:v>
                </c:pt>
                <c:pt idx="3">
                  <c:v>104.64480874316942</c:v>
                </c:pt>
                <c:pt idx="4">
                  <c:v>104.00728597449911</c:v>
                </c:pt>
                <c:pt idx="5">
                  <c:v>105.64663023679418</c:v>
                </c:pt>
                <c:pt idx="6">
                  <c:v>102.09471766848816</c:v>
                </c:pt>
                <c:pt idx="7">
                  <c:v>107.28597449908926</c:v>
                </c:pt>
                <c:pt idx="8">
                  <c:v>81.147540983606561</c:v>
                </c:pt>
                <c:pt idx="9">
                  <c:v>93.442622950819683</c:v>
                </c:pt>
                <c:pt idx="10">
                  <c:v>100.63752276867032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A-4DF9-AFD9-1FCF80A5A58C}"/>
            </c:ext>
          </c:extLst>
        </c:ser>
        <c:ser>
          <c:idx val="7"/>
          <c:order val="7"/>
          <c:tx>
            <c:strRef>
              <c:f>'Mynd R2-16'!$C$41</c:f>
              <c:strCache>
                <c:ptCount val="1"/>
                <c:pt idx="0">
                  <c:v>Rekstur gististaða og veitingarekstur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R2-16'!$D$33:$R$33</c15:sqref>
                  </c15:fullRef>
                </c:ext>
              </c:extLst>
              <c:f>'Mynd R2-16'!$H$33:$R$33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R2-16'!$D$41:$R$41</c15:sqref>
                  </c15:fullRef>
                </c:ext>
              </c:extLst>
              <c:f>'Mynd R2-16'!$H$41:$R$41</c:f>
              <c:numCache>
                <c:formatCode>0.0</c:formatCode>
                <c:ptCount val="11"/>
                <c:pt idx="0">
                  <c:v>100</c:v>
                </c:pt>
                <c:pt idx="1">
                  <c:v>103.65853658536585</c:v>
                </c:pt>
                <c:pt idx="2">
                  <c:v>107.01219512195121</c:v>
                </c:pt>
                <c:pt idx="3">
                  <c:v>111.6869918699187</c:v>
                </c:pt>
                <c:pt idx="4">
                  <c:v>111.78861788617884</c:v>
                </c:pt>
                <c:pt idx="5">
                  <c:v>106.40243902439023</c:v>
                </c:pt>
                <c:pt idx="6">
                  <c:v>106.91056910569105</c:v>
                </c:pt>
                <c:pt idx="7">
                  <c:v>111.58536585365852</c:v>
                </c:pt>
                <c:pt idx="8">
                  <c:v>96.44308943089429</c:v>
                </c:pt>
                <c:pt idx="9">
                  <c:v>105.48780487804875</c:v>
                </c:pt>
                <c:pt idx="10">
                  <c:v>101.42276422764225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7A-4DF9-AFD9-1FCF80A5A58C}"/>
            </c:ext>
          </c:extLst>
        </c:ser>
        <c:ser>
          <c:idx val="11"/>
          <c:order val="11"/>
          <c:tx>
            <c:strRef>
              <c:f>'Mynd R2-16'!$C$45</c:f>
              <c:strCache>
                <c:ptCount val="1"/>
                <c:pt idx="0">
                  <c:v>Sérfræðileg, vísindaleg og tæknileg starfsemi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R2-16'!$D$33:$R$33</c15:sqref>
                  </c15:fullRef>
                </c:ext>
              </c:extLst>
              <c:f>'Mynd R2-16'!$H$33:$R$33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R2-16'!$D$45:$R$45</c15:sqref>
                  </c15:fullRef>
                </c:ext>
              </c:extLst>
              <c:f>'Mynd R2-16'!$H$45:$R$45</c:f>
              <c:numCache>
                <c:formatCode>0.0</c:formatCode>
                <c:ptCount val="11"/>
                <c:pt idx="0">
                  <c:v>100</c:v>
                </c:pt>
                <c:pt idx="1">
                  <c:v>101.7578125</c:v>
                </c:pt>
                <c:pt idx="2">
                  <c:v>102.05078125</c:v>
                </c:pt>
                <c:pt idx="3">
                  <c:v>104.6875</c:v>
                </c:pt>
                <c:pt idx="4">
                  <c:v>104.58984374999999</c:v>
                </c:pt>
                <c:pt idx="5">
                  <c:v>102.63671874999999</c:v>
                </c:pt>
                <c:pt idx="6">
                  <c:v>105.66406249999999</c:v>
                </c:pt>
                <c:pt idx="7">
                  <c:v>111.23046875</c:v>
                </c:pt>
                <c:pt idx="8">
                  <c:v>106.15234374999999</c:v>
                </c:pt>
                <c:pt idx="9">
                  <c:v>105.37109375</c:v>
                </c:pt>
                <c:pt idx="10">
                  <c:v>102.14843749999999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7A-4DF9-AFD9-1FCF80A5A58C}"/>
            </c:ext>
          </c:extLst>
        </c:ser>
        <c:ser>
          <c:idx val="12"/>
          <c:order val="12"/>
          <c:tx>
            <c:strRef>
              <c:f>'Mynd R2-16'!$C$46</c:f>
              <c:strCache>
                <c:ptCount val="1"/>
                <c:pt idx="0">
                  <c:v>Leigustarfsemi og ýmis sérhæfð þjónusta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R2-16'!$D$33:$R$33</c15:sqref>
                  </c15:fullRef>
                </c:ext>
              </c:extLst>
              <c:f>'Mynd R2-16'!$H$33:$R$33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R2-16'!$D$46:$R$46</c15:sqref>
                  </c15:fullRef>
                </c:ext>
              </c:extLst>
              <c:f>'Mynd R2-16'!$H$46:$R$46</c:f>
              <c:numCache>
                <c:formatCode>0.0</c:formatCode>
                <c:ptCount val="11"/>
                <c:pt idx="0">
                  <c:v>100</c:v>
                </c:pt>
                <c:pt idx="1">
                  <c:v>102.35404896421845</c:v>
                </c:pt>
                <c:pt idx="2">
                  <c:v>102.35404896421845</c:v>
                </c:pt>
                <c:pt idx="3">
                  <c:v>111.67608286252351</c:v>
                </c:pt>
                <c:pt idx="4">
                  <c:v>102.2598870056497</c:v>
                </c:pt>
                <c:pt idx="5">
                  <c:v>98.964218455743861</c:v>
                </c:pt>
                <c:pt idx="6">
                  <c:v>103.48399246704331</c:v>
                </c:pt>
                <c:pt idx="7">
                  <c:v>109.98116760828624</c:v>
                </c:pt>
                <c:pt idx="8">
                  <c:v>88.229755178907723</c:v>
                </c:pt>
                <c:pt idx="9">
                  <c:v>94.915254237288138</c:v>
                </c:pt>
                <c:pt idx="10">
                  <c:v>102.16572504708098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7A-4DF9-AFD9-1FCF80A5A58C}"/>
            </c:ext>
          </c:extLst>
        </c:ser>
        <c:ser>
          <c:idx val="13"/>
          <c:order val="13"/>
          <c:tx>
            <c:strRef>
              <c:f>'Mynd R2-16'!$C$47</c:f>
              <c:strCache>
                <c:ptCount val="1"/>
                <c:pt idx="0">
                  <c:v>Opinber þjónusta, fræðslustarfsemi, heilbrigðis- og félagsþjónusta og opinber stjórnsýsla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R2-16'!$D$33:$R$33</c15:sqref>
                  </c15:fullRef>
                </c:ext>
              </c:extLst>
              <c:f>'Mynd R2-16'!$H$33:$R$33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R2-16'!$D$47:$R$47</c15:sqref>
                  </c15:fullRef>
                </c:ext>
              </c:extLst>
              <c:f>'Mynd R2-16'!$H$47:$R$47</c:f>
              <c:numCache>
                <c:formatCode>0.0</c:formatCode>
                <c:ptCount val="11"/>
                <c:pt idx="0">
                  <c:v>100</c:v>
                </c:pt>
                <c:pt idx="1">
                  <c:v>99.899091826437953</c:v>
                </c:pt>
                <c:pt idx="2">
                  <c:v>98.486377396569125</c:v>
                </c:pt>
                <c:pt idx="3">
                  <c:v>96.97275479313825</c:v>
                </c:pt>
                <c:pt idx="4">
                  <c:v>97.679112008072664</c:v>
                </c:pt>
                <c:pt idx="5">
                  <c:v>98.990918264379431</c:v>
                </c:pt>
                <c:pt idx="6">
                  <c:v>101.10998990918266</c:v>
                </c:pt>
                <c:pt idx="7">
                  <c:v>102.32088799192736</c:v>
                </c:pt>
                <c:pt idx="8">
                  <c:v>103.43087790111001</c:v>
                </c:pt>
                <c:pt idx="9">
                  <c:v>104.94450050454088</c:v>
                </c:pt>
                <c:pt idx="10">
                  <c:v>106.25630676084764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7A-4DF9-AFD9-1FCF80A5A58C}"/>
            </c:ext>
          </c:extLst>
        </c:ser>
        <c:ser>
          <c:idx val="15"/>
          <c:order val="15"/>
          <c:tx>
            <c:strRef>
              <c:f>'Mynd R2-16'!$C$49</c:f>
              <c:strCache>
                <c:ptCount val="1"/>
                <c:pt idx="0">
                  <c:v>Samtals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'Mynd R2-16'!$D$33:$R$33</c15:sqref>
                  </c15:fullRef>
                </c:ext>
              </c:extLst>
              <c:f>'Mynd R2-16'!$H$33:$R$33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'Mynd R2-16'!$D$49:$R$49</c15:sqref>
                  </c15:fullRef>
                </c:ext>
              </c:extLst>
              <c:f>'Mynd R2-16'!$H$49:$R$49</c:f>
              <c:numCache>
                <c:formatCode>0.0</c:formatCode>
                <c:ptCount val="11"/>
                <c:pt idx="0">
                  <c:v>100</c:v>
                </c:pt>
                <c:pt idx="1">
                  <c:v>101.30841121495328</c:v>
                </c:pt>
                <c:pt idx="2">
                  <c:v>101.40186915887851</c:v>
                </c:pt>
                <c:pt idx="3">
                  <c:v>103.36448598130841</c:v>
                </c:pt>
                <c:pt idx="4">
                  <c:v>104.48598130841121</c:v>
                </c:pt>
                <c:pt idx="5">
                  <c:v>105.60747663551402</c:v>
                </c:pt>
                <c:pt idx="6">
                  <c:v>108.3177570093458</c:v>
                </c:pt>
                <c:pt idx="7">
                  <c:v>111.58878504672897</c:v>
                </c:pt>
                <c:pt idx="8">
                  <c:v>109.62616822429906</c:v>
                </c:pt>
                <c:pt idx="9">
                  <c:v>113.92523364485982</c:v>
                </c:pt>
                <c:pt idx="10">
                  <c:v>114.20560747663552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7A-4DF9-AFD9-1FCF80A5A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709288"/>
        <c:axId val="5127066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'Mynd R2-16'!$C$34</c15:sqref>
                        </c15:formulaRef>
                      </c:ext>
                    </c:extLst>
                    <c:strCache>
                      <c:ptCount val="1"/>
                      <c:pt idx="0">
                        <c:v>A. Landbúnaður, skógrækt og fiskveiðar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'Mynd R2-16'!$D$33:$R$33</c15:sqref>
                        </c15:fullRef>
                        <c15:formulaRef>
                          <c15:sqref>'Mynd R2-16'!$H$33:$R$33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'Mynd R2-16'!$D$34:$R$34</c15:sqref>
                        </c15:fullRef>
                        <c15:formulaRef>
                          <c15:sqref>'Mynd R2-16'!$H$34:$R$34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103.77804014167651</c:v>
                      </c:pt>
                      <c:pt idx="2">
                        <c:v>108.02833530106257</c:v>
                      </c:pt>
                      <c:pt idx="3">
                        <c:v>113.93152302243212</c:v>
                      </c:pt>
                      <c:pt idx="4">
                        <c:v>123.96694214876034</c:v>
                      </c:pt>
                      <c:pt idx="5">
                        <c:v>136.71782762691853</c:v>
                      </c:pt>
                      <c:pt idx="6">
                        <c:v>140.37780401416765</c:v>
                      </c:pt>
                      <c:pt idx="7">
                        <c:v>155.84415584415584</c:v>
                      </c:pt>
                      <c:pt idx="8">
                        <c:v>140.25974025974025</c:v>
                      </c:pt>
                      <c:pt idx="9">
                        <c:v>155.84415584415584</c:v>
                      </c:pt>
                      <c:pt idx="10">
                        <c:v>170.95631641086189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8B7A-4DF9-AFD9-1FCF80A5A58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R2-16'!$C$35</c15:sqref>
                        </c15:formulaRef>
                      </c:ext>
                    </c:extLst>
                    <c:strCache>
                      <c:ptCount val="1"/>
                      <c:pt idx="0">
                        <c:v>B-E. Framleiðsla, námugröftur, veitustarfsemi og meðhöndlun úrgangs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R2-16'!$D$33:$R$33</c15:sqref>
                        </c15:fullRef>
                        <c15:formulaRef>
                          <c15:sqref>'Mynd R2-16'!$H$33:$R$33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R2-16'!$D$35:$R$35</c15:sqref>
                        </c15:fullRef>
                        <c15:formulaRef>
                          <c15:sqref>'Mynd R2-16'!$H$35:$R$35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103.41207349081365</c:v>
                      </c:pt>
                      <c:pt idx="2">
                        <c:v>105.16185476815397</c:v>
                      </c:pt>
                      <c:pt idx="3">
                        <c:v>107.26159230096236</c:v>
                      </c:pt>
                      <c:pt idx="4">
                        <c:v>102.62467191601048</c:v>
                      </c:pt>
                      <c:pt idx="5">
                        <c:v>106.9116360454943</c:v>
                      </c:pt>
                      <c:pt idx="6">
                        <c:v>111.11111111111109</c:v>
                      </c:pt>
                      <c:pt idx="7">
                        <c:v>113.47331583552054</c:v>
                      </c:pt>
                      <c:pt idx="8">
                        <c:v>114.52318460192475</c:v>
                      </c:pt>
                      <c:pt idx="9">
                        <c:v>124.3219597550306</c:v>
                      </c:pt>
                      <c:pt idx="10">
                        <c:v>122.2222222222222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B7A-4DF9-AFD9-1FCF80A5A58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R2-16'!$C$36</c15:sqref>
                        </c15:formulaRef>
                      </c:ext>
                    </c:extLst>
                    <c:strCache>
                      <c:ptCount val="1"/>
                      <c:pt idx="0">
                        <c:v>C. Framleiðsla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R2-16'!$D$33:$R$33</c15:sqref>
                        </c15:fullRef>
                        <c15:formulaRef>
                          <c15:sqref>'Mynd R2-16'!$H$33:$R$33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R2-16'!$D$36:$R$36</c15:sqref>
                        </c15:fullRef>
                        <c15:formulaRef>
                          <c15:sqref>'Mynd R2-16'!$H$36:$R$36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103.69733447979364</c:v>
                      </c:pt>
                      <c:pt idx="2">
                        <c:v>105.33104041272571</c:v>
                      </c:pt>
                      <c:pt idx="3">
                        <c:v>110.23215821152192</c:v>
                      </c:pt>
                      <c:pt idx="4">
                        <c:v>105.67497850386931</c:v>
                      </c:pt>
                      <c:pt idx="5">
                        <c:v>110.14617368873603</c:v>
                      </c:pt>
                      <c:pt idx="6">
                        <c:v>115.30524505588994</c:v>
                      </c:pt>
                      <c:pt idx="7">
                        <c:v>115.99312123817712</c:v>
                      </c:pt>
                      <c:pt idx="8">
                        <c:v>111.95184866723989</c:v>
                      </c:pt>
                      <c:pt idx="9">
                        <c:v>122.95786758383491</c:v>
                      </c:pt>
                      <c:pt idx="10">
                        <c:v>119.34651762682718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B7A-4DF9-AFD9-1FCF80A5A58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R2-16'!$C$38</c15:sqref>
                        </c15:formulaRef>
                      </c:ext>
                    </c:extLst>
                    <c:strCache>
                      <c:ptCount val="1"/>
                      <c:pt idx="0">
                        <c:v>G-I. Heildsala og verslun, samgöngur og geymslusvæði, rekstur veitinga- og gististaða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R2-16'!$D$33:$R$33</c15:sqref>
                        </c15:fullRef>
                        <c15:formulaRef>
                          <c15:sqref>'Mynd R2-16'!$H$33:$R$33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R2-16'!$D$38:$R$38</c15:sqref>
                        </c15:fullRef>
                        <c15:formulaRef>
                          <c15:sqref>'Mynd R2-16'!$H$38:$R$38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103.63984674329501</c:v>
                      </c:pt>
                      <c:pt idx="2">
                        <c:v>103.63984674329501</c:v>
                      </c:pt>
                      <c:pt idx="3">
                        <c:v>108.52490421455938</c:v>
                      </c:pt>
                      <c:pt idx="4">
                        <c:v>110.72796934865899</c:v>
                      </c:pt>
                      <c:pt idx="5">
                        <c:v>110.72796934865899</c:v>
                      </c:pt>
                      <c:pt idx="6">
                        <c:v>110.05747126436781</c:v>
                      </c:pt>
                      <c:pt idx="7">
                        <c:v>112.93103448275861</c:v>
                      </c:pt>
                      <c:pt idx="8">
                        <c:v>106.03448275862067</c:v>
                      </c:pt>
                      <c:pt idx="9">
                        <c:v>112.73946360153255</c:v>
                      </c:pt>
                      <c:pt idx="10">
                        <c:v>113.50574712643676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B7A-4DF9-AFD9-1FCF80A5A58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R2-16'!$C$39</c15:sqref>
                        </c15:formulaRef>
                      </c:ext>
                    </c:extLst>
                    <c:strCache>
                      <c:ptCount val="1"/>
                      <c:pt idx="0">
                        <c:v>G. Heild- og smásöluverslun, viðgerðir á vélknúnum ökutækjum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R2-16'!$D$33:$R$33</c15:sqref>
                        </c15:fullRef>
                        <c15:formulaRef>
                          <c15:sqref>'Mynd R2-16'!$H$33:$R$33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R2-16'!$D$39:$R$39</c15:sqref>
                        </c15:fullRef>
                        <c15:formulaRef>
                          <c15:sqref>'Mynd R2-16'!$H$39:$R$39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102.68714011516316</c:v>
                      </c:pt>
                      <c:pt idx="2">
                        <c:v>106.04606525911709</c:v>
                      </c:pt>
                      <c:pt idx="3">
                        <c:v>113.14779270633397</c:v>
                      </c:pt>
                      <c:pt idx="4">
                        <c:v>119.09788867562379</c:v>
                      </c:pt>
                      <c:pt idx="5">
                        <c:v>120.15355086372361</c:v>
                      </c:pt>
                      <c:pt idx="6">
                        <c:v>121.20921305182341</c:v>
                      </c:pt>
                      <c:pt idx="7">
                        <c:v>122.07293666026871</c:v>
                      </c:pt>
                      <c:pt idx="8">
                        <c:v>127.83109404990401</c:v>
                      </c:pt>
                      <c:pt idx="9">
                        <c:v>133.30134357005758</c:v>
                      </c:pt>
                      <c:pt idx="10">
                        <c:v>137.04414587332056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B7A-4DF9-AFD9-1FCF80A5A58C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R2-16'!$C$42</c15:sqref>
                        </c15:formulaRef>
                      </c:ext>
                    </c:extLst>
                    <c:strCache>
                      <c:ptCount val="1"/>
                      <c:pt idx="0">
                        <c:v>J. Upplýsingar og fjarskipti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R2-16'!$D$33:$R$33</c15:sqref>
                        </c15:fullRef>
                        <c15:formulaRef>
                          <c15:sqref>'Mynd R2-16'!$H$33:$R$33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R2-16'!$D$42:$R$42</c15:sqref>
                        </c15:fullRef>
                        <c15:formulaRef>
                          <c15:sqref>'Mynd R2-16'!$H$42:$R$42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105.80645161290323</c:v>
                      </c:pt>
                      <c:pt idx="2">
                        <c:v>107.55760368663597</c:v>
                      </c:pt>
                      <c:pt idx="3">
                        <c:v>115.20737327188942</c:v>
                      </c:pt>
                      <c:pt idx="4">
                        <c:v>125.62211981566823</c:v>
                      </c:pt>
                      <c:pt idx="5">
                        <c:v>124.88479262672811</c:v>
                      </c:pt>
                      <c:pt idx="6">
                        <c:v>149.76958525345623</c:v>
                      </c:pt>
                      <c:pt idx="7">
                        <c:v>158.70967741935485</c:v>
                      </c:pt>
                      <c:pt idx="8">
                        <c:v>149.30875576036868</c:v>
                      </c:pt>
                      <c:pt idx="9">
                        <c:v>147.46543778801845</c:v>
                      </c:pt>
                      <c:pt idx="10">
                        <c:v>137.32718894009219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B7A-4DF9-AFD9-1FCF80A5A58C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R2-16'!$C$43</c15:sqref>
                        </c15:formulaRef>
                      </c:ext>
                    </c:extLst>
                    <c:strCache>
                      <c:ptCount val="1"/>
                      <c:pt idx="0">
                        <c:v>K. Fjármála- og vátryggingastarfsemi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R2-16'!$D$33:$R$33</c15:sqref>
                        </c15:fullRef>
                        <c15:formulaRef>
                          <c15:sqref>'Mynd R2-16'!$H$33:$R$33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R2-16'!$D$43:$R$43</c15:sqref>
                        </c15:fullRef>
                        <c15:formulaRef>
                          <c15:sqref>'Mynd R2-16'!$H$43:$R$43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94.604003481288075</c:v>
                      </c:pt>
                      <c:pt idx="2">
                        <c:v>96.953872932985192</c:v>
                      </c:pt>
                      <c:pt idx="3">
                        <c:v>94.168842471714527</c:v>
                      </c:pt>
                      <c:pt idx="4">
                        <c:v>102.69799825935596</c:v>
                      </c:pt>
                      <c:pt idx="5">
                        <c:v>112.3585726718886</c:v>
                      </c:pt>
                      <c:pt idx="6">
                        <c:v>119.6692776327241</c:v>
                      </c:pt>
                      <c:pt idx="7">
                        <c:v>128.89469103568319</c:v>
                      </c:pt>
                      <c:pt idx="8">
                        <c:v>136.0313315926893</c:v>
                      </c:pt>
                      <c:pt idx="9">
                        <c:v>154.13402959094864</c:v>
                      </c:pt>
                      <c:pt idx="10">
                        <c:v>153.7859007832898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B7A-4DF9-AFD9-1FCF80A5A58C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R2-16'!$C$44</c15:sqref>
                        </c15:formulaRef>
                      </c:ext>
                    </c:extLst>
                    <c:strCache>
                      <c:ptCount val="1"/>
                      <c:pt idx="0">
                        <c:v>M-N. Ýmis sérhæfð þjónusta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R2-16'!$D$33:$R$33</c15:sqref>
                        </c15:fullRef>
                        <c15:formulaRef>
                          <c15:sqref>'Mynd R2-16'!$H$33:$R$33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R2-16'!$D$44:$R$44</c15:sqref>
                        </c15:fullRef>
                        <c15:formulaRef>
                          <c15:sqref>'Mynd R2-16'!$H$44:$R$44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102.01923076923076</c:v>
                      </c:pt>
                      <c:pt idx="2">
                        <c:v>102.11538461538463</c:v>
                      </c:pt>
                      <c:pt idx="3">
                        <c:v>107.88461538461539</c:v>
                      </c:pt>
                      <c:pt idx="4">
                        <c:v>103.65384615384615</c:v>
                      </c:pt>
                      <c:pt idx="5">
                        <c:v>100.96153846153845</c:v>
                      </c:pt>
                      <c:pt idx="6">
                        <c:v>104.80769230769231</c:v>
                      </c:pt>
                      <c:pt idx="7">
                        <c:v>110.86538461538461</c:v>
                      </c:pt>
                      <c:pt idx="8">
                        <c:v>98.653846153846146</c:v>
                      </c:pt>
                      <c:pt idx="9">
                        <c:v>100.76923076923076</c:v>
                      </c:pt>
                      <c:pt idx="10">
                        <c:v>102.21153846153847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B7A-4DF9-AFD9-1FCF80A5A58C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R2-16'!$C$48</c15:sqref>
                        </c15:formulaRef>
                      </c:ext>
                    </c:extLst>
                    <c:strCache>
                      <c:ptCount val="1"/>
                      <c:pt idx="0">
                        <c:v>R-U. Önnur starfsemi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'Mynd R2-16'!$D$33:$R$33</c15:sqref>
                        </c15:fullRef>
                        <c15:formulaRef>
                          <c15:sqref>'Mynd R2-16'!$H$33:$R$33</c15:sqref>
                        </c15:formulaRef>
                      </c:ext>
                    </c:extLst>
                    <c:strCach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'Mynd R2-16'!$D$48:$R$48</c15:sqref>
                        </c15:fullRef>
                        <c15:formulaRef>
                          <c15:sqref>'Mynd R2-16'!$H$48:$R$48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100</c:v>
                      </c:pt>
                      <c:pt idx="1">
                        <c:v>102.66009852216749</c:v>
                      </c:pt>
                      <c:pt idx="2">
                        <c:v>103.3497536945813</c:v>
                      </c:pt>
                      <c:pt idx="3">
                        <c:v>106.69950738916258</c:v>
                      </c:pt>
                      <c:pt idx="4">
                        <c:v>110.83743842364534</c:v>
                      </c:pt>
                      <c:pt idx="5">
                        <c:v>112.70935960591136</c:v>
                      </c:pt>
                      <c:pt idx="6">
                        <c:v>117.6354679802956</c:v>
                      </c:pt>
                      <c:pt idx="7">
                        <c:v>119.6059113300493</c:v>
                      </c:pt>
                      <c:pt idx="8">
                        <c:v>111.72413793103452</c:v>
                      </c:pt>
                      <c:pt idx="9">
                        <c:v>114.77832512315275</c:v>
                      </c:pt>
                      <c:pt idx="10">
                        <c:v>116.74876847290643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B7A-4DF9-AFD9-1FCF80A5A58C}"/>
                  </c:ext>
                </c:extLst>
              </c15:ser>
            </c15:filteredLineSeries>
          </c:ext>
        </c:extLst>
      </c:lineChart>
      <c:catAx>
        <c:axId val="51270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ysDash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12706664"/>
        <c:crosses val="autoZero"/>
        <c:auto val="1"/>
        <c:lblAlgn val="ctr"/>
        <c:lblOffset val="100"/>
        <c:noMultiLvlLbl val="0"/>
      </c:catAx>
      <c:valAx>
        <c:axId val="512706664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1270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17'!$B$29</c:f>
              <c:strCache>
                <c:ptCount val="1"/>
                <c:pt idx="0">
                  <c:v>Skuldir ríkissjóðs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'Mynd 17'!$C$28:$O$28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17'!$C$29:$O$29</c:f>
              <c:numCache>
                <c:formatCode>0.0%</c:formatCode>
                <c:ptCount val="13"/>
                <c:pt idx="0">
                  <c:v>0.28683895804363352</c:v>
                </c:pt>
                <c:pt idx="1">
                  <c:v>0.2268937319478361</c:v>
                </c:pt>
                <c:pt idx="2">
                  <c:v>0.21948696730523609</c:v>
                </c:pt>
                <c:pt idx="3">
                  <c:v>0.29980081635744077</c:v>
                </c:pt>
                <c:pt idx="4">
                  <c:v>0.33210999634198757</c:v>
                </c:pt>
                <c:pt idx="5">
                  <c:v>0.32375874871591392</c:v>
                </c:pt>
                <c:pt idx="6">
                  <c:v>0.31462986007525728</c:v>
                </c:pt>
                <c:pt idx="7">
                  <c:v>0.31828215582763014</c:v>
                </c:pt>
                <c:pt idx="8">
                  <c:v>0.30966507942711502</c:v>
                </c:pt>
                <c:pt idx="9">
                  <c:v>0.31231708718146339</c:v>
                </c:pt>
                <c:pt idx="10">
                  <c:v>0.31400644159130536</c:v>
                </c:pt>
                <c:pt idx="11">
                  <c:v>0.30927309095224598</c:v>
                </c:pt>
                <c:pt idx="12">
                  <c:v>0.30504277965918675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16-475A-AD2A-DA1EA22DE514}"/>
            </c:ext>
          </c:extLst>
        </c:ser>
        <c:ser>
          <c:idx val="1"/>
          <c:order val="1"/>
          <c:tx>
            <c:strRef>
              <c:f>'Mynd 17'!$B$30</c:f>
              <c:strCache>
                <c:ptCount val="1"/>
                <c:pt idx="0">
                  <c:v>Hrein staða að teknu tilliti til eigna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'Mynd 17'!$C$28:$O$28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17'!$C$30:$O$30</c:f>
              <c:numCache>
                <c:formatCode>0.0%</c:formatCode>
                <c:ptCount val="13"/>
                <c:pt idx="0">
                  <c:v>9.8905067507103608E-2</c:v>
                </c:pt>
                <c:pt idx="1">
                  <c:v>0.14519640867719796</c:v>
                </c:pt>
                <c:pt idx="2">
                  <c:v>0.1273681654256964</c:v>
                </c:pt>
                <c:pt idx="3">
                  <c:v>6.2743206224737599E-2</c:v>
                </c:pt>
                <c:pt idx="4">
                  <c:v>-3.472015788862827E-2</c:v>
                </c:pt>
                <c:pt idx="5">
                  <c:v>-8.3281575729332799E-2</c:v>
                </c:pt>
                <c:pt idx="6">
                  <c:v>-9.8153896347164163E-2</c:v>
                </c:pt>
                <c:pt idx="7">
                  <c:v>-0.12034625314017219</c:v>
                </c:pt>
                <c:pt idx="8">
                  <c:v>-0.13592608619274291</c:v>
                </c:pt>
                <c:pt idx="9">
                  <c:v>-0.14783182028991287</c:v>
                </c:pt>
                <c:pt idx="10">
                  <c:v>-0.15824776648370459</c:v>
                </c:pt>
                <c:pt idx="11">
                  <c:v>-0.168502119167834</c:v>
                </c:pt>
                <c:pt idx="12">
                  <c:v>-0.17661804848596385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6-475A-AD2A-DA1EA22DE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309984"/>
        <c:axId val="800305392"/>
      </c:lineChart>
      <c:catAx>
        <c:axId val="8003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00305392"/>
        <c:crosses val="autoZero"/>
        <c:auto val="1"/>
        <c:lblAlgn val="ctr"/>
        <c:lblOffset val="100"/>
        <c:noMultiLvlLbl val="0"/>
      </c:catAx>
      <c:valAx>
        <c:axId val="80030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af VLF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003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'Mynd 18'!$B$29</c:f>
              <c:strCache>
                <c:ptCount val="1"/>
                <c:pt idx="0">
                  <c:v>Hreinn lánsfjárjöfnuður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600246002460025E-3"/>
                  <c:y val="-8.7521403393521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1D-46E6-97E6-1C55BDB70965}"/>
                </c:ext>
              </c:extLst>
            </c:dLbl>
            <c:dLbl>
              <c:idx val="1"/>
              <c:layout>
                <c:manualLayout>
                  <c:x val="-2.4600246002460025E-3"/>
                  <c:y val="-0.42431192660550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-114,5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D1D-46E6-97E6-1C55BDB70965}"/>
                </c:ext>
              </c:extLst>
            </c:dLbl>
            <c:dLbl>
              <c:idx val="2"/>
              <c:layout>
                <c:manualLayout>
                  <c:x val="0"/>
                  <c:y val="-0.347859327217125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-81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D1D-46E6-97E6-1C55BDB70965}"/>
                </c:ext>
              </c:extLst>
            </c:dLbl>
            <c:dLbl>
              <c:idx val="3"/>
              <c:layout>
                <c:manualLayout>
                  <c:x val="0"/>
                  <c:y val="-0.229357798165137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1D-46E6-97E6-1C55BDB70965}"/>
                </c:ext>
              </c:extLst>
            </c:dLbl>
            <c:dLbl>
              <c:idx val="4"/>
              <c:layout>
                <c:manualLayout>
                  <c:x val="0"/>
                  <c:y val="-0.217889908256880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1D-46E6-97E6-1C55BDB70965}"/>
                </c:ext>
              </c:extLst>
            </c:dLbl>
            <c:dLbl>
              <c:idx val="5"/>
              <c:layout>
                <c:manualLayout>
                  <c:x val="9.0199860012540169E-17"/>
                  <c:y val="-0.27140672782874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-72,8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D1D-46E6-97E6-1C55BDB70965}"/>
                </c:ext>
              </c:extLst>
            </c:dLbl>
            <c:dLbl>
              <c:idx val="6"/>
              <c:layout>
                <c:manualLayout>
                  <c:x val="1.2300123001230013E-3"/>
                  <c:y val="-0.154816363264224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ID4096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933579335793354E-2"/>
                      <c:h val="9.1685930313756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D1D-46E6-97E6-1C55BDB709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'Mynd 18'!$C$28:$I$28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'Mynd 18'!$C$29:$I$29</c:f>
              <c:numCache>
                <c:formatCode>#,##0.0\ \ \ \ </c:formatCode>
                <c:ptCount val="7"/>
                <c:pt idx="0">
                  <c:v>-39</c:v>
                </c:pt>
                <c:pt idx="1">
                  <c:v>-66.196974145039277</c:v>
                </c:pt>
                <c:pt idx="2">
                  <c:v>-30.316960382819872</c:v>
                </c:pt>
                <c:pt idx="3">
                  <c:v>-84.166690664479532</c:v>
                </c:pt>
                <c:pt idx="4">
                  <c:v>-76.5842186401633</c:v>
                </c:pt>
                <c:pt idx="5">
                  <c:v>-46.373437952925578</c:v>
                </c:pt>
                <c:pt idx="6">
                  <c:v>-53.808199399327847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1D-46E6-97E6-1C55BDB70965}"/>
            </c:ext>
          </c:extLst>
        </c:ser>
        <c:ser>
          <c:idx val="1"/>
          <c:order val="1"/>
          <c:tx>
            <c:strRef>
              <c:f>'Mynd 18'!$B$30</c:f>
              <c:strCache>
                <c:ptCount val="1"/>
                <c:pt idx="0">
                  <c:v>Án sölu eigna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'Mynd 18'!$C$28:$I$28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'Mynd 18'!$C$30:$I$30</c:f>
              <c:numCache>
                <c:formatCode>#,##0.0\ \ \ \ </c:formatCode>
                <c:ptCount val="7"/>
                <c:pt idx="1">
                  <c:v>-48.3</c:v>
                </c:pt>
                <c:pt idx="2">
                  <c:v>-51.8</c:v>
                </c:pt>
                <c:pt idx="5">
                  <c:v>-26.4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1D-46E6-97E6-1C55BDB70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0362792"/>
        <c:axId val="800356888"/>
      </c:barChart>
      <c:catAx>
        <c:axId val="80036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00356888"/>
        <c:crosses val="autoZero"/>
        <c:auto val="1"/>
        <c:lblAlgn val="ctr"/>
        <c:lblOffset val="100"/>
        <c:noMultiLvlLbl val="0"/>
      </c:catAx>
      <c:valAx>
        <c:axId val="80035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\ \ \ 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00362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'Mynd 19'!$B$28</c:f>
              <c:strCache>
                <c:ptCount val="1"/>
                <c:pt idx="0">
                  <c:v>Tekin langtímalán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'Mynd 19'!$C$27:$I$27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'Mynd 19'!$C$28:$I$28</c:f>
              <c:numCache>
                <c:formatCode>#,##0.0\ \ \ \ </c:formatCode>
                <c:ptCount val="7"/>
                <c:pt idx="0">
                  <c:v>213.4</c:v>
                </c:pt>
                <c:pt idx="1">
                  <c:v>303.7</c:v>
                </c:pt>
                <c:pt idx="2">
                  <c:v>150.70000000000002</c:v>
                </c:pt>
                <c:pt idx="3">
                  <c:v>376.09999999999997</c:v>
                </c:pt>
                <c:pt idx="4">
                  <c:v>112.2</c:v>
                </c:pt>
                <c:pt idx="5">
                  <c:v>297.2</c:v>
                </c:pt>
                <c:pt idx="6">
                  <c:v>79.2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9-4B37-918E-BCE050A14935}"/>
            </c:ext>
          </c:extLst>
        </c:ser>
        <c:ser>
          <c:idx val="1"/>
          <c:order val="1"/>
          <c:tx>
            <c:strRef>
              <c:f>'Mynd 19'!$B$29</c:f>
              <c:strCache>
                <c:ptCount val="1"/>
                <c:pt idx="0">
                  <c:v>Afborganir af teknum lánum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'Mynd 19'!$C$27:$I$27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'Mynd 19'!$C$29:$I$29</c:f>
              <c:numCache>
                <c:formatCode>#,##0.0\ \ \ \ </c:formatCode>
                <c:ptCount val="7"/>
                <c:pt idx="0">
                  <c:v>-145.6</c:v>
                </c:pt>
                <c:pt idx="1">
                  <c:v>-219.6</c:v>
                </c:pt>
                <c:pt idx="2">
                  <c:v>-130.4</c:v>
                </c:pt>
                <c:pt idx="3">
                  <c:v>-301.89999999999998</c:v>
                </c:pt>
                <c:pt idx="4">
                  <c:v>-35.6</c:v>
                </c:pt>
                <c:pt idx="5">
                  <c:v>-250.8</c:v>
                </c:pt>
                <c:pt idx="6">
                  <c:v>-25.4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9-4B37-918E-BCE050A14935}"/>
            </c:ext>
          </c:extLst>
        </c:ser>
        <c:ser>
          <c:idx val="2"/>
          <c:order val="2"/>
          <c:tx>
            <c:strRef>
              <c:f>'Mynd 19'!$B$30</c:f>
              <c:strCache>
                <c:ptCount val="1"/>
                <c:pt idx="0">
                  <c:v>Hreinar lántökur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'Mynd 19'!$C$27:$I$27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'Mynd 19'!$C$30:$I$30</c:f>
              <c:numCache>
                <c:formatCode>#,##0.0\ \ \ \ </c:formatCode>
                <c:ptCount val="7"/>
                <c:pt idx="0">
                  <c:v>67.800000000000011</c:v>
                </c:pt>
                <c:pt idx="1">
                  <c:v>84.1</c:v>
                </c:pt>
                <c:pt idx="2">
                  <c:v>20.300000000000011</c:v>
                </c:pt>
                <c:pt idx="3">
                  <c:v>74.199999999999989</c:v>
                </c:pt>
                <c:pt idx="4">
                  <c:v>76.599999999999994</c:v>
                </c:pt>
                <c:pt idx="5">
                  <c:v>46.399999999999977</c:v>
                </c:pt>
                <c:pt idx="6">
                  <c:v>53.800000000000004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F9-4B37-918E-BCE050A149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4064768"/>
        <c:axId val="654059848"/>
      </c:barChart>
      <c:catAx>
        <c:axId val="65406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54059848"/>
        <c:crosses val="autoZero"/>
        <c:auto val="1"/>
        <c:lblAlgn val="ctr"/>
        <c:lblOffset val="100"/>
        <c:noMultiLvlLbl val="0"/>
      </c:catAx>
      <c:valAx>
        <c:axId val="65405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\ \ \ 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5406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2'!$D$34</c:f>
              <c:strCache>
                <c:ptCount val="1"/>
                <c:pt idx="0">
                  <c:v>Ísland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'Mynd 2'!$C$35:$C$47</c:f>
              <c:numCache>
                <c:formatCode>yyyy</c:formatCode>
                <c:ptCount val="13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43831</c:v>
                </c:pt>
                <c:pt idx="12">
                  <c:v>43831</c:v>
                </c:pt>
              </c:numCache>
            </c:numRef>
          </c:cat>
          <c:val>
            <c:numRef>
              <c:f>'Mynd 2'!$D$35:$D$47</c:f>
              <c:numCache>
                <c:formatCode>General</c:formatCode>
                <c:ptCount val="13"/>
                <c:pt idx="0">
                  <c:v>43.5</c:v>
                </c:pt>
                <c:pt idx="1">
                  <c:v>46.4</c:v>
                </c:pt>
                <c:pt idx="2">
                  <c:v>44.4</c:v>
                </c:pt>
                <c:pt idx="3">
                  <c:v>43.8</c:v>
                </c:pt>
                <c:pt idx="4">
                  <c:v>43.6</c:v>
                </c:pt>
                <c:pt idx="5">
                  <c:v>51.1</c:v>
                </c:pt>
                <c:pt idx="6">
                  <c:v>49.5</c:v>
                </c:pt>
                <c:pt idx="7">
                  <c:v>46.5</c:v>
                </c:pt>
                <c:pt idx="8">
                  <c:v>45.1</c:v>
                </c:pt>
                <c:pt idx="9">
                  <c:v>45</c:v>
                </c:pt>
                <c:pt idx="10">
                  <c:v>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5A-4827-8F19-39F5E66F4795}"/>
            </c:ext>
          </c:extLst>
        </c:ser>
        <c:ser>
          <c:idx val="1"/>
          <c:order val="1"/>
          <c:tx>
            <c:strRef>
              <c:f>'Mynd 2'!$E$34</c:f>
              <c:strCache>
                <c:ptCount val="1"/>
                <c:pt idx="0">
                  <c:v>Danmörk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'Mynd 2'!$C$35:$C$47</c:f>
              <c:numCache>
                <c:formatCode>yyyy</c:formatCode>
                <c:ptCount val="13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43831</c:v>
                </c:pt>
                <c:pt idx="12">
                  <c:v>43831</c:v>
                </c:pt>
              </c:numCache>
            </c:numRef>
          </c:cat>
          <c:val>
            <c:numRef>
              <c:f>'Mynd 2'!$E$35:$E$47</c:f>
              <c:numCache>
                <c:formatCode>General</c:formatCode>
                <c:ptCount val="13"/>
                <c:pt idx="0">
                  <c:v>54.5</c:v>
                </c:pt>
                <c:pt idx="1">
                  <c:v>52.5</c:v>
                </c:pt>
                <c:pt idx="2">
                  <c:v>50.5</c:v>
                </c:pt>
                <c:pt idx="3">
                  <c:v>50.5</c:v>
                </c:pt>
                <c:pt idx="4">
                  <c:v>49.7</c:v>
                </c:pt>
                <c:pt idx="5">
                  <c:v>53.5</c:v>
                </c:pt>
                <c:pt idx="6">
                  <c:v>49.8</c:v>
                </c:pt>
                <c:pt idx="7">
                  <c:v>45</c:v>
                </c:pt>
                <c:pt idx="8">
                  <c:v>46.8</c:v>
                </c:pt>
                <c:pt idx="9">
                  <c:v>47.7</c:v>
                </c:pt>
                <c:pt idx="10">
                  <c:v>48.5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A-4827-8F19-39F5E66F4795}"/>
            </c:ext>
          </c:extLst>
        </c:ser>
        <c:ser>
          <c:idx val="2"/>
          <c:order val="2"/>
          <c:tx>
            <c:strRef>
              <c:f>'Mynd 2'!$F$34</c:f>
              <c:strCache>
                <c:ptCount val="1"/>
                <c:pt idx="0">
                  <c:v>Noregur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'Mynd 2'!$C$35:$C$47</c:f>
              <c:numCache>
                <c:formatCode>yyyy</c:formatCode>
                <c:ptCount val="13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43831</c:v>
                </c:pt>
                <c:pt idx="12">
                  <c:v>43831</c:v>
                </c:pt>
              </c:numCache>
            </c:numRef>
          </c:cat>
          <c:val>
            <c:numRef>
              <c:f>'Mynd 2'!$F$35:$F$47</c:f>
              <c:numCache>
                <c:formatCode>General</c:formatCode>
                <c:ptCount val="13"/>
                <c:pt idx="0">
                  <c:v>48.2</c:v>
                </c:pt>
                <c:pt idx="1">
                  <c:v>50.4</c:v>
                </c:pt>
                <c:pt idx="2">
                  <c:v>49.2</c:v>
                </c:pt>
                <c:pt idx="3">
                  <c:v>47.7</c:v>
                </c:pt>
                <c:pt idx="4">
                  <c:v>50.2</c:v>
                </c:pt>
                <c:pt idx="5">
                  <c:v>56.7</c:v>
                </c:pt>
                <c:pt idx="6">
                  <c:v>46.3</c:v>
                </c:pt>
                <c:pt idx="7">
                  <c:v>37.6</c:v>
                </c:pt>
                <c:pt idx="8">
                  <c:v>45</c:v>
                </c:pt>
                <c:pt idx="9">
                  <c:v>43.4</c:v>
                </c:pt>
                <c:pt idx="10">
                  <c:v>42.3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5A-4827-8F19-39F5E66F4795}"/>
            </c:ext>
          </c:extLst>
        </c:ser>
        <c:ser>
          <c:idx val="3"/>
          <c:order val="3"/>
          <c:tx>
            <c:strRef>
              <c:f>'Mynd 2'!$G$34</c:f>
              <c:strCache>
                <c:ptCount val="1"/>
                <c:pt idx="0">
                  <c:v>Svíþjóð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'Mynd 2'!$C$35:$C$47</c:f>
              <c:numCache>
                <c:formatCode>yyyy</c:formatCode>
                <c:ptCount val="13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43831</c:v>
                </c:pt>
                <c:pt idx="12">
                  <c:v>43831</c:v>
                </c:pt>
              </c:numCache>
            </c:numRef>
          </c:cat>
          <c:val>
            <c:numRef>
              <c:f>'Mynd 2'!$G$35:$G$47</c:f>
              <c:numCache>
                <c:formatCode>General</c:formatCode>
                <c:ptCount val="13"/>
                <c:pt idx="0">
                  <c:v>48.4</c:v>
                </c:pt>
                <c:pt idx="1">
                  <c:v>48.8</c:v>
                </c:pt>
                <c:pt idx="2">
                  <c:v>48.3</c:v>
                </c:pt>
                <c:pt idx="3">
                  <c:v>48.8</c:v>
                </c:pt>
                <c:pt idx="4">
                  <c:v>48.1</c:v>
                </c:pt>
                <c:pt idx="5">
                  <c:v>51.1</c:v>
                </c:pt>
                <c:pt idx="6">
                  <c:v>48.1</c:v>
                </c:pt>
                <c:pt idx="7">
                  <c:v>46.8</c:v>
                </c:pt>
                <c:pt idx="8">
                  <c:v>47.2</c:v>
                </c:pt>
                <c:pt idx="9">
                  <c:v>48</c:v>
                </c:pt>
                <c:pt idx="10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5A-4827-8F19-39F5E66F4795}"/>
            </c:ext>
          </c:extLst>
        </c:ser>
        <c:ser>
          <c:idx val="4"/>
          <c:order val="4"/>
          <c:tx>
            <c:strRef>
              <c:f>'Mynd 2'!$H$34</c:f>
              <c:strCache>
                <c:ptCount val="1"/>
                <c:pt idx="0">
                  <c:v>Heimsfaraldur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'Mynd 2'!$C$35:$C$47</c:f>
              <c:numCache>
                <c:formatCode>yyyy</c:formatCode>
                <c:ptCount val="13"/>
                <c:pt idx="0">
                  <c:v>42005</c:v>
                </c:pt>
                <c:pt idx="1">
                  <c:v>42370</c:v>
                </c:pt>
                <c:pt idx="2">
                  <c:v>42736</c:v>
                </c:pt>
                <c:pt idx="3">
                  <c:v>43101</c:v>
                </c:pt>
                <c:pt idx="4">
                  <c:v>43466</c:v>
                </c:pt>
                <c:pt idx="5">
                  <c:v>43831</c:v>
                </c:pt>
                <c:pt idx="6">
                  <c:v>44197</c:v>
                </c:pt>
                <c:pt idx="7">
                  <c:v>44562</c:v>
                </c:pt>
                <c:pt idx="8">
                  <c:v>44927</c:v>
                </c:pt>
                <c:pt idx="9">
                  <c:v>45292</c:v>
                </c:pt>
                <c:pt idx="10">
                  <c:v>45658</c:v>
                </c:pt>
                <c:pt idx="11">
                  <c:v>43831</c:v>
                </c:pt>
                <c:pt idx="12">
                  <c:v>43831</c:v>
                </c:pt>
              </c:numCache>
            </c:numRef>
          </c:cat>
          <c:val>
            <c:numRef>
              <c:f>'Mynd 2'!$H$35:$H$47</c:f>
              <c:numCache>
                <c:formatCode>General</c:formatCode>
                <c:ptCount val="13"/>
                <c:pt idx="11">
                  <c:v>0</c:v>
                </c:pt>
                <c:pt idx="1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5A-4827-8F19-39F5E66F4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498640"/>
        <c:axId val="103499296"/>
      </c:lineChart>
      <c:dateAx>
        <c:axId val="1034986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3499296"/>
        <c:crosses val="autoZero"/>
        <c:auto val="1"/>
        <c:lblOffset val="100"/>
        <c:baseTimeUnit val="years"/>
      </c:dateAx>
      <c:valAx>
        <c:axId val="103499296"/>
        <c:scaling>
          <c:orientation val="minMax"/>
          <c:max val="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% VLF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349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20'!$B$33</c:f>
              <c:strCache>
                <c:ptCount val="1"/>
                <c:pt idx="0">
                  <c:v>Skuldir ríkissjóðs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'Mynd 20'!$C$32:$O$32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20'!$C$33:$O$33</c:f>
              <c:numCache>
                <c:formatCode>0.0</c:formatCode>
                <c:ptCount val="13"/>
                <c:pt idx="0">
                  <c:v>28.683895804363353</c:v>
                </c:pt>
                <c:pt idx="1">
                  <c:v>22.689373194783609</c:v>
                </c:pt>
                <c:pt idx="2">
                  <c:v>21.948696730523608</c:v>
                </c:pt>
                <c:pt idx="3">
                  <c:v>29.980081635744078</c:v>
                </c:pt>
                <c:pt idx="4">
                  <c:v>33.210999634198757</c:v>
                </c:pt>
                <c:pt idx="5">
                  <c:v>32.375874871591392</c:v>
                </c:pt>
                <c:pt idx="6">
                  <c:v>31.462986007525728</c:v>
                </c:pt>
                <c:pt idx="7">
                  <c:v>31.828215582763015</c:v>
                </c:pt>
                <c:pt idx="8">
                  <c:v>30.966507942711502</c:v>
                </c:pt>
                <c:pt idx="9">
                  <c:v>31.23170871814634</c:v>
                </c:pt>
                <c:pt idx="10">
                  <c:v>31.400644159130536</c:v>
                </c:pt>
                <c:pt idx="11">
                  <c:v>30.927309095224597</c:v>
                </c:pt>
                <c:pt idx="12">
                  <c:v>30.504277965918675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7D-4E94-B61E-C1538B2D6A66}"/>
            </c:ext>
          </c:extLst>
        </c:ser>
        <c:ser>
          <c:idx val="1"/>
          <c:order val="1"/>
          <c:tx>
            <c:strRef>
              <c:f>'Mynd 20'!$B$34</c:f>
              <c:strCache>
                <c:ptCount val="1"/>
                <c:pt idx="0">
                  <c:v>Skuldir sveitarfélaga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'Mynd 20'!$C$32:$O$32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20'!$C$34:$O$34</c:f>
              <c:numCache>
                <c:formatCode>0.0</c:formatCode>
                <c:ptCount val="13"/>
                <c:pt idx="0">
                  <c:v>6.0354456674005919</c:v>
                </c:pt>
                <c:pt idx="1">
                  <c:v>5.275003472155074</c:v>
                </c:pt>
                <c:pt idx="2">
                  <c:v>5.0321535970390938</c:v>
                </c:pt>
                <c:pt idx="3">
                  <c:v>6.2450842723079445</c:v>
                </c:pt>
                <c:pt idx="4">
                  <c:v>6.5464886003226068</c:v>
                </c:pt>
                <c:pt idx="5">
                  <c:v>6.6168037805892226</c:v>
                </c:pt>
                <c:pt idx="6">
                  <c:v>6.6088181921222153</c:v>
                </c:pt>
                <c:pt idx="7">
                  <c:v>6.912497597004684</c:v>
                </c:pt>
                <c:pt idx="8">
                  <c:v>6.8906999657457657</c:v>
                </c:pt>
                <c:pt idx="9">
                  <c:v>6.7080816804138967</c:v>
                </c:pt>
                <c:pt idx="10">
                  <c:v>6.5216997118124356</c:v>
                </c:pt>
                <c:pt idx="11">
                  <c:v>6.3710547374662054</c:v>
                </c:pt>
                <c:pt idx="12">
                  <c:v>6.2436975928267433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D-4E94-B61E-C1538B2D6A66}"/>
            </c:ext>
          </c:extLst>
        </c:ser>
        <c:ser>
          <c:idx val="2"/>
          <c:order val="2"/>
          <c:tx>
            <c:strRef>
              <c:f>'Mynd 20'!$B$35</c:f>
              <c:strCache>
                <c:ptCount val="1"/>
                <c:pt idx="0">
                  <c:v>Skuldir hins opinbera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'Mynd 20'!$C$32:$O$32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20'!$C$35:$O$35</c:f>
              <c:numCache>
                <c:formatCode>0.0</c:formatCode>
                <c:ptCount val="13"/>
                <c:pt idx="0">
                  <c:v>34.71934147176394</c:v>
                </c:pt>
                <c:pt idx="1">
                  <c:v>27.964376666938684</c:v>
                </c:pt>
                <c:pt idx="2">
                  <c:v>26.980850327562699</c:v>
                </c:pt>
                <c:pt idx="3">
                  <c:v>36.22516590805202</c:v>
                </c:pt>
                <c:pt idx="4">
                  <c:v>39.757488234521361</c:v>
                </c:pt>
                <c:pt idx="5">
                  <c:v>38.992678652180615</c:v>
                </c:pt>
                <c:pt idx="6">
                  <c:v>38.071804199647943</c:v>
                </c:pt>
                <c:pt idx="7">
                  <c:v>38.740713179767702</c:v>
                </c:pt>
                <c:pt idx="8">
                  <c:v>37.857207908457262</c:v>
                </c:pt>
                <c:pt idx="9">
                  <c:v>37.939790398560227</c:v>
                </c:pt>
                <c:pt idx="10">
                  <c:v>37.922343870942967</c:v>
                </c:pt>
                <c:pt idx="11">
                  <c:v>37.298363832690804</c:v>
                </c:pt>
                <c:pt idx="12">
                  <c:v>36.747975558745416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7D-4E94-B61E-C1538B2D6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0321040"/>
        <c:axId val="780320056"/>
      </c:lineChart>
      <c:catAx>
        <c:axId val="78032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80320056"/>
        <c:crosses val="autoZero"/>
        <c:auto val="1"/>
        <c:lblAlgn val="ctr"/>
        <c:lblOffset val="100"/>
        <c:noMultiLvlLbl val="0"/>
      </c:catAx>
      <c:valAx>
        <c:axId val="78032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8032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21'!#REF!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'Mynd 21'!$C$34:$I$34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'Mynd 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A33B-47F1-80A7-0A97C030088B}"/>
            </c:ext>
          </c:extLst>
        </c:ser>
        <c:ser>
          <c:idx val="1"/>
          <c:order val="1"/>
          <c:tx>
            <c:strRef>
              <c:f>'Mynd 21'!$B$35</c:f>
              <c:strCache>
                <c:ptCount val="1"/>
                <c:pt idx="0">
                  <c:v>Heildarskuldir skv. skilgr.Hagstofunnar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'Mynd 21'!$C$34:$I$34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'Mynd 21'!$C$35:$I$35</c:f>
              <c:numCache>
                <c:formatCode>0.0</c:formatCode>
                <c:ptCount val="7"/>
                <c:pt idx="0">
                  <c:v>104.99137193272115</c:v>
                </c:pt>
                <c:pt idx="1">
                  <c:v>95.569776252568943</c:v>
                </c:pt>
                <c:pt idx="2">
                  <c:v>99.025940980139453</c:v>
                </c:pt>
                <c:pt idx="3">
                  <c:v>113.95595673169659</c:v>
                </c:pt>
                <c:pt idx="4">
                  <c:v>109.43641748182715</c:v>
                </c:pt>
                <c:pt idx="5">
                  <c:v>99.658955784526597</c:v>
                </c:pt>
                <c:pt idx="6">
                  <c:v>95.942551931002498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3B-47F1-80A7-0A97C030088B}"/>
            </c:ext>
          </c:extLst>
        </c:ser>
        <c:ser>
          <c:idx val="2"/>
          <c:order val="2"/>
          <c:tx>
            <c:strRef>
              <c:f>'Mynd 21'!$B$36</c:f>
              <c:strCache>
                <c:ptCount val="1"/>
                <c:pt idx="0">
                  <c:v>Samkvæmt fjármálareglu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'Mynd 21'!$C$34:$I$34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'Mynd 21'!$C$36:$I$36</c:f>
              <c:numCache>
                <c:formatCode>0.0</c:formatCode>
                <c:ptCount val="7"/>
                <c:pt idx="0">
                  <c:v>34.71934147176394</c:v>
                </c:pt>
                <c:pt idx="1">
                  <c:v>27.964376666938684</c:v>
                </c:pt>
                <c:pt idx="2">
                  <c:v>26.980850327562699</c:v>
                </c:pt>
                <c:pt idx="3">
                  <c:v>36.200000000000003</c:v>
                </c:pt>
                <c:pt idx="4">
                  <c:v>39.799999999999997</c:v>
                </c:pt>
                <c:pt idx="5">
                  <c:v>38.992678652180615</c:v>
                </c:pt>
                <c:pt idx="6">
                  <c:v>38.071804199647943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3B-47F1-80A7-0A97C030088B}"/>
            </c:ext>
          </c:extLst>
        </c:ser>
        <c:ser>
          <c:idx val="3"/>
          <c:order val="3"/>
          <c:tx>
            <c:strRef>
              <c:f>'Mynd 21'!$B$37</c:f>
              <c:strCache>
                <c:ptCount val="1"/>
                <c:pt idx="0">
                  <c:v>Samkvæmt IMF (heildarsk-lífeskb-viðsk.sk.)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'Mynd 21'!$C$34:$I$34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'Mynd 21'!$C$37:$I$37</c:f>
              <c:numCache>
                <c:formatCode>0.0</c:formatCode>
                <c:ptCount val="7"/>
                <c:pt idx="0">
                  <c:v>71.742256408974995</c:v>
                </c:pt>
                <c:pt idx="1">
                  <c:v>63.246715254552001</c:v>
                </c:pt>
                <c:pt idx="2">
                  <c:v>66.57563719254</c:v>
                </c:pt>
                <c:pt idx="3">
                  <c:v>77.788029485173993</c:v>
                </c:pt>
                <c:pt idx="4">
                  <c:v>75.574909681373995</c:v>
                </c:pt>
                <c:pt idx="5">
                  <c:v>68.725865650527993</c:v>
                </c:pt>
                <c:pt idx="6">
                  <c:v>65.100000000000009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3B-47F1-80A7-0A97C0300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665352"/>
        <c:axId val="855666336"/>
        <c:extLst/>
      </c:lineChart>
      <c:catAx>
        <c:axId val="85566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55666336"/>
        <c:crosses val="autoZero"/>
        <c:auto val="1"/>
        <c:lblAlgn val="ctr"/>
        <c:lblOffset val="100"/>
        <c:noMultiLvlLbl val="0"/>
      </c:catAx>
      <c:valAx>
        <c:axId val="85566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5566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'Mynd 22'!$G$30</c:f>
              <c:strCache>
                <c:ptCount val="1"/>
                <c:pt idx="0">
                  <c:v>Skuldir %, hægri ás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ID4096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C9-439E-9288-9F9A032A8092}"/>
                </c:ext>
              </c:extLst>
            </c:dLbl>
            <c:dLbl>
              <c:idx val="3"/>
              <c:layout>
                <c:manualLayout>
                  <c:x val="0"/>
                  <c:y val="-2.3724792408066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ID4096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C9-439E-9288-9F9A032A809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ID4096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C9-439E-9288-9F9A032A8092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ID4096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C9-439E-9288-9F9A032A8092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LID4096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C9-439E-9288-9F9A032A80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'Mynd 22'!$F$31:$F$63</c:f>
              <c:strCache>
                <c:ptCount val="33"/>
                <c:pt idx="0">
                  <c:v>Eistland</c:v>
                </c:pt>
                <c:pt idx="1">
                  <c:v>Lúxemborg</c:v>
                </c:pt>
                <c:pt idx="2">
                  <c:v>Danmörk</c:v>
                </c:pt>
                <c:pt idx="3">
                  <c:v>Svíþjóð</c:v>
                </c:pt>
                <c:pt idx="4">
                  <c:v>Búlgaría</c:v>
                </c:pt>
                <c:pt idx="5">
                  <c:v>Noregur</c:v>
                </c:pt>
                <c:pt idx="6">
                  <c:v>Lettland</c:v>
                </c:pt>
                <c:pt idx="7">
                  <c:v>Sviss</c:v>
                </c:pt>
                <c:pt idx="8">
                  <c:v>Tékkland</c:v>
                </c:pt>
                <c:pt idx="9">
                  <c:v>Nýja Sjáland</c:v>
                </c:pt>
                <c:pt idx="10">
                  <c:v>Rúmenía</c:v>
                </c:pt>
                <c:pt idx="11">
                  <c:v>Holland</c:v>
                </c:pt>
                <c:pt idx="12">
                  <c:v>Pólland</c:v>
                </c:pt>
                <c:pt idx="13">
                  <c:v>Ástralía</c:v>
                </c:pt>
                <c:pt idx="14">
                  <c:v>Slóvakía</c:v>
                </c:pt>
                <c:pt idx="15">
                  <c:v>Ísrael</c:v>
                </c:pt>
                <c:pt idx="16">
                  <c:v>Þýskaland</c:v>
                </c:pt>
                <c:pt idx="17">
                  <c:v>Ísland</c:v>
                </c:pt>
                <c:pt idx="18">
                  <c:v>Slóvenía</c:v>
                </c:pt>
                <c:pt idx="19">
                  <c:v>Ungverjaland</c:v>
                </c:pt>
                <c:pt idx="20">
                  <c:v>Finnland</c:v>
                </c:pt>
                <c:pt idx="21">
                  <c:v>Austurríki</c:v>
                </c:pt>
                <c:pt idx="22">
                  <c:v>Kýpur</c:v>
                </c:pt>
                <c:pt idx="23">
                  <c:v>Bretland</c:v>
                </c:pt>
                <c:pt idx="24">
                  <c:v>Belgía</c:v>
                </c:pt>
                <c:pt idx="25">
                  <c:v>Kanada</c:v>
                </c:pt>
                <c:pt idx="26">
                  <c:v>Spánn</c:v>
                </c:pt>
                <c:pt idx="27">
                  <c:v>Frakkland</c:v>
                </c:pt>
                <c:pt idx="28">
                  <c:v>Portúgal</c:v>
                </c:pt>
                <c:pt idx="29">
                  <c:v>Bandaríkin</c:v>
                </c:pt>
                <c:pt idx="30">
                  <c:v>Ítalía</c:v>
                </c:pt>
                <c:pt idx="31">
                  <c:v>Grikkland</c:v>
                </c:pt>
                <c:pt idx="32">
                  <c:v>Japan</c:v>
                </c:pt>
              </c:strCache>
            </c:strRef>
          </c:cat>
          <c:val>
            <c:numRef>
              <c:f>'Mynd 22'!$G$31:$G$63</c:f>
              <c:numCache>
                <c:formatCode>0.0</c:formatCode>
                <c:ptCount val="33"/>
                <c:pt idx="0">
                  <c:v>18.487334752523999</c:v>
                </c:pt>
                <c:pt idx="1">
                  <c:v>24.789691599272999</c:v>
                </c:pt>
                <c:pt idx="2">
                  <c:v>29.652562478095</c:v>
                </c:pt>
                <c:pt idx="3">
                  <c:v>32.694119673613997</c:v>
                </c:pt>
                <c:pt idx="4">
                  <c:v>33.450908843242999</c:v>
                </c:pt>
                <c:pt idx="5">
                  <c:v>37.121326492016998</c:v>
                </c:pt>
                <c:pt idx="6">
                  <c:v>40.824301529312002</c:v>
                </c:pt>
                <c:pt idx="7">
                  <c:v>40.892659943896</c:v>
                </c:pt>
                <c:pt idx="8">
                  <c:v>44.166642596979997</c:v>
                </c:pt>
                <c:pt idx="9">
                  <c:v>46.433863896593998</c:v>
                </c:pt>
                <c:pt idx="10">
                  <c:v>47.194945490037</c:v>
                </c:pt>
                <c:pt idx="11">
                  <c:v>48.506731892864998</c:v>
                </c:pt>
                <c:pt idx="12">
                  <c:v>49.576978194736</c:v>
                </c:pt>
                <c:pt idx="13">
                  <c:v>55.701838961810999</c:v>
                </c:pt>
                <c:pt idx="14">
                  <c:v>57.816599621164997</c:v>
                </c:pt>
                <c:pt idx="15">
                  <c:v>60.660299375328002</c:v>
                </c:pt>
                <c:pt idx="16">
                  <c:v>66.535291759868997</c:v>
                </c:pt>
                <c:pt idx="17">
                  <c:v>68.725865650527993</c:v>
                </c:pt>
                <c:pt idx="18">
                  <c:v>72.647896369405004</c:v>
                </c:pt>
                <c:pt idx="19">
                  <c:v>73.3</c:v>
                </c:pt>
                <c:pt idx="20">
                  <c:v>74.807149209949003</c:v>
                </c:pt>
                <c:pt idx="21">
                  <c:v>77.786411310212998</c:v>
                </c:pt>
                <c:pt idx="22">
                  <c:v>86.518380828247999</c:v>
                </c:pt>
                <c:pt idx="23">
                  <c:v>101.36395115963001</c:v>
                </c:pt>
                <c:pt idx="24">
                  <c:v>105.27042154661</c:v>
                </c:pt>
                <c:pt idx="25">
                  <c:v>107.37517721448999</c:v>
                </c:pt>
                <c:pt idx="26">
                  <c:v>111.59582620618001</c:v>
                </c:pt>
                <c:pt idx="27">
                  <c:v>111.80026747455</c:v>
                </c:pt>
                <c:pt idx="28">
                  <c:v>113.93784585984</c:v>
                </c:pt>
                <c:pt idx="29">
                  <c:v>121.30643126374</c:v>
                </c:pt>
                <c:pt idx="30">
                  <c:v>144.40798792370001</c:v>
                </c:pt>
                <c:pt idx="31">
                  <c:v>178.11173413226001</c:v>
                </c:pt>
                <c:pt idx="32">
                  <c:v>261.28880987308997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C9-439E-9288-9F9A032A8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'Mynd 22'!$H$30</c:f>
              <c:strCache>
                <c:ptCount val="1"/>
                <c:pt idx="0">
                  <c:v>Vextir %, vinstri ás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'Mynd 22'!$F$31:$F$63</c:f>
              <c:strCache>
                <c:ptCount val="33"/>
                <c:pt idx="0">
                  <c:v>Eistland</c:v>
                </c:pt>
                <c:pt idx="1">
                  <c:v>Lúxemborg</c:v>
                </c:pt>
                <c:pt idx="2">
                  <c:v>Danmörk</c:v>
                </c:pt>
                <c:pt idx="3">
                  <c:v>Svíþjóð</c:v>
                </c:pt>
                <c:pt idx="4">
                  <c:v>Búlgaría</c:v>
                </c:pt>
                <c:pt idx="5">
                  <c:v>Noregur</c:v>
                </c:pt>
                <c:pt idx="6">
                  <c:v>Lettland</c:v>
                </c:pt>
                <c:pt idx="7">
                  <c:v>Sviss</c:v>
                </c:pt>
                <c:pt idx="8">
                  <c:v>Tékkland</c:v>
                </c:pt>
                <c:pt idx="9">
                  <c:v>Nýja Sjáland</c:v>
                </c:pt>
                <c:pt idx="10">
                  <c:v>Rúmenía</c:v>
                </c:pt>
                <c:pt idx="11">
                  <c:v>Holland</c:v>
                </c:pt>
                <c:pt idx="12">
                  <c:v>Pólland</c:v>
                </c:pt>
                <c:pt idx="13">
                  <c:v>Ástralía</c:v>
                </c:pt>
                <c:pt idx="14">
                  <c:v>Slóvakía</c:v>
                </c:pt>
                <c:pt idx="15">
                  <c:v>Ísrael</c:v>
                </c:pt>
                <c:pt idx="16">
                  <c:v>Þýskaland</c:v>
                </c:pt>
                <c:pt idx="17">
                  <c:v>Ísland</c:v>
                </c:pt>
                <c:pt idx="18">
                  <c:v>Slóvenía</c:v>
                </c:pt>
                <c:pt idx="19">
                  <c:v>Ungverjaland</c:v>
                </c:pt>
                <c:pt idx="20">
                  <c:v>Finnland</c:v>
                </c:pt>
                <c:pt idx="21">
                  <c:v>Austurríki</c:v>
                </c:pt>
                <c:pt idx="22">
                  <c:v>Kýpur</c:v>
                </c:pt>
                <c:pt idx="23">
                  <c:v>Bretland</c:v>
                </c:pt>
                <c:pt idx="24">
                  <c:v>Belgía</c:v>
                </c:pt>
                <c:pt idx="25">
                  <c:v>Kanada</c:v>
                </c:pt>
                <c:pt idx="26">
                  <c:v>Spánn</c:v>
                </c:pt>
                <c:pt idx="27">
                  <c:v>Frakkland</c:v>
                </c:pt>
                <c:pt idx="28">
                  <c:v>Portúgal</c:v>
                </c:pt>
                <c:pt idx="29">
                  <c:v>Bandaríkin</c:v>
                </c:pt>
                <c:pt idx="30">
                  <c:v>Ítalía</c:v>
                </c:pt>
                <c:pt idx="31">
                  <c:v>Grikkland</c:v>
                </c:pt>
                <c:pt idx="32">
                  <c:v>Japan</c:v>
                </c:pt>
              </c:strCache>
            </c:strRef>
          </c:cat>
          <c:val>
            <c:numRef>
              <c:f>'Mynd 22'!$H$31:$H$63</c:f>
              <c:numCache>
                <c:formatCode>0.0</c:formatCode>
                <c:ptCount val="33"/>
                <c:pt idx="0">
                  <c:v>7.4976798846135007E-2</c:v>
                </c:pt>
                <c:pt idx="1">
                  <c:v>0.16007945413974001</c:v>
                </c:pt>
                <c:pt idx="2">
                  <c:v>0.72001347255534998</c:v>
                </c:pt>
                <c:pt idx="3">
                  <c:v>0.49979680337422999</c:v>
                </c:pt>
                <c:pt idx="4">
                  <c:v>0.39418249477838002</c:v>
                </c:pt>
                <c:pt idx="5">
                  <c:v>0.36043574010947999</c:v>
                </c:pt>
                <c:pt idx="6">
                  <c:v>0.50312130324605997</c:v>
                </c:pt>
                <c:pt idx="7">
                  <c:v>0.39121150306757002</c:v>
                </c:pt>
                <c:pt idx="8">
                  <c:v>1.1544902541346</c:v>
                </c:pt>
                <c:pt idx="9">
                  <c:v>1.4753616062196999</c:v>
                </c:pt>
                <c:pt idx="10">
                  <c:v>2.0637361076638001</c:v>
                </c:pt>
                <c:pt idx="11">
                  <c:v>0.54019147690936997</c:v>
                </c:pt>
                <c:pt idx="12">
                  <c:v>1.5576005207507999</c:v>
                </c:pt>
                <c:pt idx="13">
                  <c:v>1.3273660723677001</c:v>
                </c:pt>
                <c:pt idx="14">
                  <c:v>1.0321754570599999</c:v>
                </c:pt>
                <c:pt idx="15">
                  <c:v>3.3360546969392</c:v>
                </c:pt>
                <c:pt idx="16">
                  <c:v>0.68380962698713998</c:v>
                </c:pt>
                <c:pt idx="17">
                  <c:v>5.8822351877366996</c:v>
                </c:pt>
                <c:pt idx="18">
                  <c:v>1.1159285875833</c:v>
                </c:pt>
                <c:pt idx="19">
                  <c:v>2.7900225647407999</c:v>
                </c:pt>
                <c:pt idx="20">
                  <c:v>0.54420249395123999</c:v>
                </c:pt>
                <c:pt idx="21">
                  <c:v>0.94931260832652997</c:v>
                </c:pt>
                <c:pt idx="22">
                  <c:v>1.5000148113039999</c:v>
                </c:pt>
                <c:pt idx="23">
                  <c:v>3.9699411322869</c:v>
                </c:pt>
                <c:pt idx="24">
                  <c:v>1.5196485250866001</c:v>
                </c:pt>
                <c:pt idx="25">
                  <c:v>2.7698466746567001</c:v>
                </c:pt>
                <c:pt idx="26">
                  <c:v>2.3466681323284999</c:v>
                </c:pt>
                <c:pt idx="27">
                  <c:v>1.8760366542155</c:v>
                </c:pt>
                <c:pt idx="28">
                  <c:v>1.9589726998792001</c:v>
                </c:pt>
                <c:pt idx="29">
                  <c:v>2.8594865592548002</c:v>
                </c:pt>
                <c:pt idx="30">
                  <c:v>4.3582654935117997</c:v>
                </c:pt>
                <c:pt idx="31">
                  <c:v>2.4034994952651001</c:v>
                </c:pt>
                <c:pt idx="32">
                  <c:v>1.4211059993712001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C9-439E-9288-9F9A032A8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451904"/>
        <c:axId val="1"/>
      </c:lineChart>
      <c:catAx>
        <c:axId val="84645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LID4096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af VLF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LID4096"/>
          </a:p>
        </c:txPr>
        <c:crossAx val="846451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LID4096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23'!$B$29</c:f>
              <c:strCache>
                <c:ptCount val="1"/>
                <c:pt idx="0">
                  <c:v> 2018-2022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'Mynd 23'!$C$28:$L$28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23'!$C$29:$L$29</c:f>
              <c:numCache>
                <c:formatCode>0.0</c:formatCode>
                <c:ptCount val="10"/>
                <c:pt idx="0">
                  <c:v>100</c:v>
                </c:pt>
                <c:pt idx="1">
                  <c:v>103.1</c:v>
                </c:pt>
                <c:pt idx="2">
                  <c:v>105.78059999999999</c:v>
                </c:pt>
                <c:pt idx="3">
                  <c:v>108.42511499999998</c:v>
                </c:pt>
                <c:pt idx="4">
                  <c:v>111.24416798999998</c:v>
                </c:pt>
                <c:pt idx="5">
                  <c:v>114.13651635773998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2-4C2D-8DAB-B976DDAF4120}"/>
            </c:ext>
          </c:extLst>
        </c:ser>
        <c:ser>
          <c:idx val="1"/>
          <c:order val="1"/>
          <c:tx>
            <c:strRef>
              <c:f>'Mynd 23'!$B$30</c:f>
              <c:strCache>
                <c:ptCount val="1"/>
                <c:pt idx="0">
                  <c:v> 2018-2022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'Mynd 23'!$C$28:$L$28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23'!$C$30:$L$30</c:f>
              <c:numCache>
                <c:formatCode>0.0</c:formatCode>
                <c:ptCount val="10"/>
                <c:pt idx="0">
                  <c:v>100</c:v>
                </c:pt>
                <c:pt idx="1">
                  <c:v>104.60000000000001</c:v>
                </c:pt>
                <c:pt idx="2">
                  <c:v>104.39080000000001</c:v>
                </c:pt>
                <c:pt idx="3">
                  <c:v>107.10496080000001</c:v>
                </c:pt>
                <c:pt idx="4">
                  <c:v>109.99679474160001</c:v>
                </c:pt>
                <c:pt idx="5">
                  <c:v>112.85671140488162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52-4C2D-8DAB-B976DDAF4120}"/>
            </c:ext>
          </c:extLst>
        </c:ser>
        <c:ser>
          <c:idx val="2"/>
          <c:order val="2"/>
          <c:tx>
            <c:strRef>
              <c:f>'Mynd 23'!$B$31</c:f>
              <c:strCache>
                <c:ptCount val="1"/>
                <c:pt idx="0">
                  <c:v> 2018-2022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'Mynd 23'!$C$28:$L$28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23'!$C$31:$L$31</c:f>
              <c:numCache>
                <c:formatCode>0.0</c:formatCode>
                <c:ptCount val="10"/>
                <c:pt idx="0">
                  <c:v>100</c:v>
                </c:pt>
                <c:pt idx="1">
                  <c:v>103.8</c:v>
                </c:pt>
                <c:pt idx="2">
                  <c:v>105.77219999999998</c:v>
                </c:pt>
                <c:pt idx="3">
                  <c:v>97.098879599999989</c:v>
                </c:pt>
                <c:pt idx="4">
                  <c:v>101.85672470039998</c:v>
                </c:pt>
                <c:pt idx="5">
                  <c:v>104.81056971671157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52-4C2D-8DAB-B976DDAF4120}"/>
            </c:ext>
          </c:extLst>
        </c:ser>
        <c:ser>
          <c:idx val="3"/>
          <c:order val="3"/>
          <c:tx>
            <c:strRef>
              <c:f>'Mynd 23'!$B$32</c:f>
              <c:strCache>
                <c:ptCount val="1"/>
                <c:pt idx="0">
                  <c:v> 2022-2026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'Mynd 23'!$C$28:$L$28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23'!$C$32:$L$32</c:f>
              <c:numCache>
                <c:formatCode>0.0</c:formatCode>
                <c:ptCount val="10"/>
                <c:pt idx="0">
                  <c:v>100</c:v>
                </c:pt>
                <c:pt idx="1">
                  <c:v>104.89999999999999</c:v>
                </c:pt>
                <c:pt idx="2">
                  <c:v>106.78819999999999</c:v>
                </c:pt>
                <c:pt idx="3">
                  <c:v>99.099449599999986</c:v>
                </c:pt>
                <c:pt idx="4">
                  <c:v>102.96432813439998</c:v>
                </c:pt>
                <c:pt idx="5">
                  <c:v>108.42143752552317</c:v>
                </c:pt>
                <c:pt idx="6">
                  <c:v>111.45723777623783</c:v>
                </c:pt>
                <c:pt idx="7">
                  <c:v>114.0207542450913</c:v>
                </c:pt>
                <c:pt idx="8">
                  <c:v>116.64323159272838</c:v>
                </c:pt>
                <c:pt idx="9">
                  <c:v>119.32602591936113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52-4C2D-8DAB-B976DDAF4120}"/>
            </c:ext>
          </c:extLst>
        </c:ser>
        <c:ser>
          <c:idx val="4"/>
          <c:order val="4"/>
          <c:tx>
            <c:strRef>
              <c:f>'Mynd 23'!$B$33</c:f>
              <c:strCache>
                <c:ptCount val="1"/>
                <c:pt idx="0">
                  <c:v>  Fjármálaáætlun 2025-29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'Mynd 23'!$C$28:$L$28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23'!$C$33:$L$33</c:f>
              <c:numCache>
                <c:formatCode>0.0</c:formatCode>
                <c:ptCount val="10"/>
                <c:pt idx="0">
                  <c:v>100</c:v>
                </c:pt>
                <c:pt idx="1">
                  <c:v>104.89999999999999</c:v>
                </c:pt>
                <c:pt idx="2">
                  <c:v>106.89309999999998</c:v>
                </c:pt>
                <c:pt idx="3">
                  <c:v>99.517476099999982</c:v>
                </c:pt>
                <c:pt idx="4">
                  <c:v>104.59286738109998</c:v>
                </c:pt>
                <c:pt idx="5">
                  <c:v>113.90163257801787</c:v>
                </c:pt>
                <c:pt idx="6">
                  <c:v>118.57159951371659</c:v>
                </c:pt>
                <c:pt idx="7">
                  <c:v>120.35017350642232</c:v>
                </c:pt>
                <c:pt idx="8">
                  <c:v>123.96067871161499</c:v>
                </c:pt>
                <c:pt idx="9">
                  <c:v>127.30761703682859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52-4C2D-8DAB-B976DDAF4120}"/>
            </c:ext>
          </c:extLst>
        </c:ser>
        <c:ser>
          <c:idx val="5"/>
          <c:order val="5"/>
          <c:tx>
            <c:strRef>
              <c:f>'Mynd 23'!$B$34</c:f>
              <c:strCache>
                <c:ptCount val="1"/>
                <c:pt idx="0">
                  <c:v>Útkoma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'Mynd 23'!$C$28:$L$28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23'!$C$34:$L$34</c:f>
              <c:numCache>
                <c:formatCode>0.0</c:formatCode>
                <c:ptCount val="10"/>
                <c:pt idx="0">
                  <c:v>100</c:v>
                </c:pt>
                <c:pt idx="1">
                  <c:v>104.89999999999999</c:v>
                </c:pt>
                <c:pt idx="2">
                  <c:v>106.89309999999998</c:v>
                </c:pt>
                <c:pt idx="3">
                  <c:v>99.517476099999982</c:v>
                </c:pt>
                <c:pt idx="4">
                  <c:v>104.59286738109998</c:v>
                </c:pt>
                <c:pt idx="5">
                  <c:v>113.90163257801787</c:v>
                </c:pt>
                <c:pt idx="6">
                  <c:v>118.57159951371659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52-4C2D-8DAB-B976DDAF4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491672"/>
        <c:axId val="427492000"/>
      </c:lineChart>
      <c:catAx>
        <c:axId val="42749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27492000"/>
        <c:crosses val="autoZero"/>
        <c:auto val="1"/>
        <c:lblAlgn val="ctr"/>
        <c:lblOffset val="100"/>
        <c:noMultiLvlLbl val="0"/>
      </c:catAx>
      <c:valAx>
        <c:axId val="427492000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2749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24'!$B$32</c:f>
              <c:strCache>
                <c:ptCount val="1"/>
                <c:pt idx="0">
                  <c:v> 2017-2021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'Mynd 24'!$C$31:$L$31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24'!$C$32:$L$32</c:f>
              <c:numCache>
                <c:formatCode>0.0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68-44AB-B9EE-CDB8665F479B}"/>
            </c:ext>
          </c:extLst>
        </c:ser>
        <c:ser>
          <c:idx val="1"/>
          <c:order val="1"/>
          <c:tx>
            <c:strRef>
              <c:f>'Mynd 24'!$B$33</c:f>
              <c:strCache>
                <c:ptCount val="1"/>
                <c:pt idx="0">
                  <c:v> 2017-2022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'Mynd 24'!$C$31:$L$31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24'!$C$33:$L$33</c:f>
              <c:numCache>
                <c:formatCode>0.0</c:formatCode>
                <c:ptCount val="10"/>
                <c:pt idx="0">
                  <c:v>1</c:v>
                </c:pt>
                <c:pt idx="1">
                  <c:v>1.6</c:v>
                </c:pt>
                <c:pt idx="2">
                  <c:v>1.6</c:v>
                </c:pt>
                <c:pt idx="3">
                  <c:v>1.5</c:v>
                </c:pt>
                <c:pt idx="4">
                  <c:v>1.4</c:v>
                </c:pt>
                <c:pt idx="5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68-44AB-B9EE-CDB8665F479B}"/>
            </c:ext>
          </c:extLst>
        </c:ser>
        <c:ser>
          <c:idx val="2"/>
          <c:order val="2"/>
          <c:tx>
            <c:strRef>
              <c:f>'Mynd 24'!$B$34</c:f>
              <c:strCache>
                <c:ptCount val="1"/>
                <c:pt idx="0">
                  <c:v> 2018-2022 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'Mynd 24'!$C$31:$L$31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24'!$C$34:$L$34</c:f>
              <c:numCache>
                <c:formatCode>General</c:formatCode>
                <c:ptCount val="10"/>
                <c:pt idx="1">
                  <c:v>1.4</c:v>
                </c:pt>
                <c:pt idx="2">
                  <c:v>1.2</c:v>
                </c:pt>
                <c:pt idx="3">
                  <c:v>1.2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68-44AB-B9EE-CDB8665F479B}"/>
            </c:ext>
          </c:extLst>
        </c:ser>
        <c:ser>
          <c:idx val="3"/>
          <c:order val="3"/>
          <c:tx>
            <c:strRef>
              <c:f>'Mynd 24'!$B$35</c:f>
              <c:strCache>
                <c:ptCount val="1"/>
                <c:pt idx="0">
                  <c:v> 2018-2022 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'Mynd 24'!$C$31:$L$31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24'!$C$35:$L$35</c:f>
              <c:numCache>
                <c:formatCode>0.0</c:formatCode>
                <c:ptCount val="10"/>
                <c:pt idx="1">
                  <c:v>1.4</c:v>
                </c:pt>
                <c:pt idx="2">
                  <c:v>-0.8</c:v>
                </c:pt>
                <c:pt idx="3">
                  <c:v>-0.8</c:v>
                </c:pt>
                <c:pt idx="4">
                  <c:v>-0.8</c:v>
                </c:pt>
                <c:pt idx="5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68-44AB-B9EE-CDB8665F479B}"/>
            </c:ext>
          </c:extLst>
        </c:ser>
        <c:ser>
          <c:idx val="7"/>
          <c:order val="7"/>
          <c:tx>
            <c:strRef>
              <c:f>'Mynd 24'!$B$36</c:f>
              <c:strCache>
                <c:ptCount val="1"/>
                <c:pt idx="0">
                  <c:v>Útkoma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'Mynd 24'!$C$31:$L$31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24'!$C$36:$L$36</c:f>
              <c:numCache>
                <c:formatCode>0.0</c:formatCode>
                <c:ptCount val="10"/>
                <c:pt idx="0" formatCode="General">
                  <c:v>0.6</c:v>
                </c:pt>
                <c:pt idx="1">
                  <c:v>0.7</c:v>
                </c:pt>
                <c:pt idx="2">
                  <c:v>-1.9</c:v>
                </c:pt>
                <c:pt idx="3">
                  <c:v>-8.8000000000000007</c:v>
                </c:pt>
                <c:pt idx="4">
                  <c:v>-8.1999999999999993</c:v>
                </c:pt>
                <c:pt idx="5">
                  <c:v>-3.8</c:v>
                </c:pt>
                <c:pt idx="6">
                  <c:v>-1.7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68-44AB-B9EE-CDB8665F4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54072"/>
        <c:axId val="522154728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'Mynd 24'!$C$31:$L$31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  <c:pt idx="8">
                        <c:v>2025</c:v>
                      </c:pt>
                      <c:pt idx="9">
                        <c:v>2026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068-44AB-B9EE-CDB8665F479B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24'!$C$31:$L$31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  <c:pt idx="8">
                        <c:v>2025</c:v>
                      </c:pt>
                      <c:pt idx="9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068-44AB-B9EE-CDB8665F479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24'!$C$31:$L$31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  <c:pt idx="8">
                        <c:v>2025</c:v>
                      </c:pt>
                      <c:pt idx="9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068-44AB-B9EE-CDB8665F479B}"/>
                  </c:ext>
                </c:extLst>
              </c15:ser>
            </c15:filteredLineSeries>
          </c:ext>
        </c:extLst>
      </c:lineChart>
      <c:catAx>
        <c:axId val="52215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22154728"/>
        <c:crosses val="autoZero"/>
        <c:auto val="1"/>
        <c:lblAlgn val="ctr"/>
        <c:lblOffset val="100"/>
        <c:noMultiLvlLbl val="0"/>
      </c:catAx>
      <c:valAx>
        <c:axId val="52215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22154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25'!$B$30</c:f>
              <c:strCache>
                <c:ptCount val="1"/>
                <c:pt idx="0">
                  <c:v> 2017-2021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'Mynd 25'!$C$29:$I$29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'Mynd 25'!$C$30:$I$30</c:f>
              <c:numCache>
                <c:formatCode>0.0</c:formatCode>
                <c:ptCount val="7"/>
                <c:pt idx="0">
                  <c:v>34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F-4A53-88E8-A21966AABE22}"/>
            </c:ext>
          </c:extLst>
        </c:ser>
        <c:ser>
          <c:idx val="1"/>
          <c:order val="1"/>
          <c:tx>
            <c:strRef>
              <c:f>'Mynd 25'!$B$31</c:f>
              <c:strCache>
                <c:ptCount val="1"/>
                <c:pt idx="0">
                  <c:v> 2017-2022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'Mynd 25'!$C$29:$I$29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'Mynd 25'!$C$31:$I$31</c:f>
              <c:numCache>
                <c:formatCode>0.0</c:formatCode>
                <c:ptCount val="7"/>
                <c:pt idx="0">
                  <c:v>37</c:v>
                </c:pt>
                <c:pt idx="1">
                  <c:v>34</c:v>
                </c:pt>
                <c:pt idx="2">
                  <c:v>30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F-4A53-88E8-A21966AABE22}"/>
            </c:ext>
          </c:extLst>
        </c:ser>
        <c:ser>
          <c:idx val="2"/>
          <c:order val="2"/>
          <c:tx>
            <c:strRef>
              <c:f>'Mynd 25'!$B$32</c:f>
              <c:strCache>
                <c:ptCount val="1"/>
                <c:pt idx="0">
                  <c:v> 2018-2022 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'Mynd 25'!$C$29:$I$29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'Mynd 25'!$C$32:$I$32</c:f>
              <c:numCache>
                <c:formatCode>0.0</c:formatCode>
                <c:ptCount val="7"/>
                <c:pt idx="1">
                  <c:v>33.799999999999997</c:v>
                </c:pt>
                <c:pt idx="2">
                  <c:v>31</c:v>
                </c:pt>
                <c:pt idx="3">
                  <c:v>28.5</c:v>
                </c:pt>
                <c:pt idx="4">
                  <c:v>27.3</c:v>
                </c:pt>
                <c:pt idx="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F-4A53-88E8-A21966AABE22}"/>
            </c:ext>
          </c:extLst>
        </c:ser>
        <c:ser>
          <c:idx val="3"/>
          <c:order val="3"/>
          <c:tx>
            <c:strRef>
              <c:f>'Mynd 25'!$B$33</c:f>
              <c:strCache>
                <c:ptCount val="1"/>
                <c:pt idx="0">
                  <c:v> 2018-2022 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'Mynd 25'!$C$29:$I$29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'Mynd 25'!$C$33:$I$33</c:f>
              <c:numCache>
                <c:formatCode>0.0</c:formatCode>
                <c:ptCount val="7"/>
                <c:pt idx="1">
                  <c:v>33.799999999999997</c:v>
                </c:pt>
                <c:pt idx="2">
                  <c:v>30</c:v>
                </c:pt>
                <c:pt idx="3">
                  <c:v>29.5</c:v>
                </c:pt>
                <c:pt idx="4">
                  <c:v>29</c:v>
                </c:pt>
                <c:pt idx="5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F-4A53-88E8-A21966AABE22}"/>
            </c:ext>
          </c:extLst>
        </c:ser>
        <c:ser>
          <c:idx val="6"/>
          <c:order val="6"/>
          <c:tx>
            <c:strRef>
              <c:f>'Mynd 25'!$B$34</c:f>
              <c:strCache>
                <c:ptCount val="1"/>
                <c:pt idx="0">
                  <c:v>Útkoma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'Mynd 25'!$C$29:$I$29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'Mynd 25'!$C$34:$I$34</c:f>
              <c:numCache>
                <c:formatCode>0.0</c:formatCode>
                <c:ptCount val="7"/>
                <c:pt idx="0">
                  <c:v>34.700000000000003</c:v>
                </c:pt>
                <c:pt idx="1">
                  <c:v>28</c:v>
                </c:pt>
                <c:pt idx="2">
                  <c:v>27</c:v>
                </c:pt>
                <c:pt idx="3">
                  <c:v>36.200000000000003</c:v>
                </c:pt>
                <c:pt idx="4">
                  <c:v>39.799999999999997</c:v>
                </c:pt>
                <c:pt idx="5">
                  <c:v>39</c:v>
                </c:pt>
                <c:pt idx="6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CF-4A53-88E8-A21966AAB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975104"/>
        <c:axId val="427966904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'Mynd 25'!$C$29:$I$29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0FCF-4A53-88E8-A21966AABE2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25'!$C$29:$I$29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FCF-4A53-88E8-A21966AABE22}"/>
                  </c:ext>
                </c:extLst>
              </c15:ser>
            </c15:filteredLineSeries>
          </c:ext>
        </c:extLst>
      </c:lineChart>
      <c:catAx>
        <c:axId val="42797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27966904"/>
        <c:crosses val="autoZero"/>
        <c:auto val="1"/>
        <c:lblAlgn val="ctr"/>
        <c:lblOffset val="100"/>
        <c:noMultiLvlLbl val="0"/>
      </c:catAx>
      <c:valAx>
        <c:axId val="427966904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2797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4"/>
          <c:tx>
            <c:strRef>
              <c:f>'Mynd 26'!$B$30</c:f>
              <c:strCache>
                <c:ptCount val="1"/>
                <c:pt idx="0">
                  <c:v> 2018-2022 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'Mynd 26'!$C$29:$L$29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26'!$C$30:$L$30</c:f>
              <c:numCache>
                <c:formatCode>0.0</c:formatCode>
                <c:ptCount val="10"/>
                <c:pt idx="1">
                  <c:v>1.4</c:v>
                </c:pt>
                <c:pt idx="2">
                  <c:v>-0.8</c:v>
                </c:pt>
                <c:pt idx="3">
                  <c:v>-14.5</c:v>
                </c:pt>
                <c:pt idx="4">
                  <c:v>-13</c:v>
                </c:pt>
                <c:pt idx="5">
                  <c:v>-10.5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7-4631-8672-E6B1478DE582}"/>
            </c:ext>
          </c:extLst>
        </c:ser>
        <c:ser>
          <c:idx val="5"/>
          <c:order val="5"/>
          <c:tx>
            <c:strRef>
              <c:f>'Mynd 26'!$B$31</c:f>
              <c:strCache>
                <c:ptCount val="1"/>
                <c:pt idx="0">
                  <c:v> 2022-2026 Grunn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'Mynd 26'!$C$29:$L$29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26'!$C$31:$L$31</c:f>
              <c:numCache>
                <c:formatCode>0.0</c:formatCode>
                <c:ptCount val="10"/>
                <c:pt idx="5">
                  <c:v>-7</c:v>
                </c:pt>
                <c:pt idx="6">
                  <c:v>-4.8</c:v>
                </c:pt>
                <c:pt idx="7">
                  <c:v>-3.6</c:v>
                </c:pt>
                <c:pt idx="8">
                  <c:v>-2.4</c:v>
                </c:pt>
                <c:pt idx="9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7-4631-8672-E6B1478DE582}"/>
            </c:ext>
          </c:extLst>
        </c:ser>
        <c:ser>
          <c:idx val="6"/>
          <c:order val="6"/>
          <c:tx>
            <c:strRef>
              <c:f>'Mynd 26'!$B$32</c:f>
              <c:strCache>
                <c:ptCount val="1"/>
                <c:pt idx="0">
                  <c:v> 2022-2026 Vikmörk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'Mynd 26'!$C$29:$L$29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26'!$C$32:$L$32</c:f>
              <c:numCache>
                <c:formatCode>0.0</c:formatCode>
                <c:ptCount val="10"/>
                <c:pt idx="5">
                  <c:v>-8.5</c:v>
                </c:pt>
                <c:pt idx="6">
                  <c:v>-6.8</c:v>
                </c:pt>
                <c:pt idx="7">
                  <c:v>-6.1</c:v>
                </c:pt>
                <c:pt idx="8">
                  <c:v>-5.4</c:v>
                </c:pt>
                <c:pt idx="9">
                  <c:v>-4.5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57-4631-8672-E6B1478DE582}"/>
            </c:ext>
          </c:extLst>
        </c:ser>
        <c:ser>
          <c:idx val="7"/>
          <c:order val="7"/>
          <c:tx>
            <c:strRef>
              <c:f>'Mynd 26'!$B$33</c:f>
              <c:strCache>
                <c:ptCount val="1"/>
                <c:pt idx="0">
                  <c:v>Útkoma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'Mynd 26'!$C$29:$L$29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26'!$C$33:$L$33</c:f>
              <c:numCache>
                <c:formatCode>0.0</c:formatCode>
                <c:ptCount val="10"/>
                <c:pt idx="0" formatCode="General">
                  <c:v>0.6</c:v>
                </c:pt>
                <c:pt idx="1">
                  <c:v>0.7</c:v>
                </c:pt>
                <c:pt idx="2">
                  <c:v>-1.9</c:v>
                </c:pt>
                <c:pt idx="3">
                  <c:v>-8.8000000000000007</c:v>
                </c:pt>
                <c:pt idx="4">
                  <c:v>-8.1999999999999993</c:v>
                </c:pt>
                <c:pt idx="5">
                  <c:v>-3.8</c:v>
                </c:pt>
                <c:pt idx="6">
                  <c:v>-1.8</c:v>
                </c:pt>
                <c:pt idx="7">
                  <c:v>-1.8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7-4631-8672-E6B1478DE582}"/>
            </c:ext>
          </c:extLst>
        </c:ser>
        <c:ser>
          <c:idx val="8"/>
          <c:order val="8"/>
          <c:tx>
            <c:strRef>
              <c:f>'Mynd 26'!$B$34</c:f>
              <c:strCache>
                <c:ptCount val="1"/>
                <c:pt idx="0">
                  <c:v>Framl. fjármálaáætl. 2025-29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'Mynd 26'!$C$34:$L$34</c:f>
              <c:numCache>
                <c:formatCode>General</c:formatCode>
                <c:ptCount val="10"/>
                <c:pt idx="7">
                  <c:v>-1.8</c:v>
                </c:pt>
                <c:pt idx="8">
                  <c:v>-0.9</c:v>
                </c:pt>
                <c:pt idx="9">
                  <c:v>-0.6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57-4631-8672-E6B1478DE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54072"/>
        <c:axId val="5221547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'Mynd 26'!$C$29:$L$29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  <c:pt idx="8">
                        <c:v>2025</c:v>
                      </c:pt>
                      <c:pt idx="9">
                        <c:v>2026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F557-4631-8672-E6B1478DE58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26'!$C$29:$L$29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  <c:pt idx="8">
                        <c:v>2025</c:v>
                      </c:pt>
                      <c:pt idx="9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557-4631-8672-E6B1478DE5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26'!$C$29:$L$29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  <c:pt idx="8">
                        <c:v>2025</c:v>
                      </c:pt>
                      <c:pt idx="9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557-4631-8672-E6B1478DE5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26'!$C$29:$L$29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  <c:pt idx="8">
                        <c:v>2025</c:v>
                      </c:pt>
                      <c:pt idx="9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557-4631-8672-E6B1478DE582}"/>
                  </c:ext>
                </c:extLst>
              </c15:ser>
            </c15:filteredLineSeries>
          </c:ext>
        </c:extLst>
      </c:lineChart>
      <c:catAx>
        <c:axId val="52215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22154728"/>
        <c:crosses val="autoZero"/>
        <c:auto val="1"/>
        <c:lblAlgn val="ctr"/>
        <c:lblOffset val="100"/>
        <c:noMultiLvlLbl val="0"/>
      </c:catAx>
      <c:valAx>
        <c:axId val="52215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22154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4"/>
          <c:tx>
            <c:strRef>
              <c:f>'Mynd 27'!$B$29</c:f>
              <c:strCache>
                <c:ptCount val="1"/>
                <c:pt idx="0">
                  <c:v> 2018-2022 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'Mynd 27'!$C$28:$L$28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27'!$C$29:$L$29</c:f>
              <c:numCache>
                <c:formatCode>0.0</c:formatCode>
                <c:ptCount val="10"/>
                <c:pt idx="1">
                  <c:v>33.799999999999997</c:v>
                </c:pt>
                <c:pt idx="2">
                  <c:v>30</c:v>
                </c:pt>
                <c:pt idx="3">
                  <c:v>45</c:v>
                </c:pt>
                <c:pt idx="4">
                  <c:v>55</c:v>
                </c:pt>
                <c:pt idx="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9-4BEC-8E5C-0B5022FC2408}"/>
            </c:ext>
          </c:extLst>
        </c:ser>
        <c:ser>
          <c:idx val="5"/>
          <c:order val="5"/>
          <c:tx>
            <c:strRef>
              <c:f>'Mynd 27'!$B$30</c:f>
              <c:strCache>
                <c:ptCount val="1"/>
                <c:pt idx="0">
                  <c:v> 2022-2026 Grunn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'Mynd 27'!$C$28:$L$28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27'!$C$30:$L$30</c:f>
              <c:numCache>
                <c:formatCode>0.0</c:formatCode>
                <c:ptCount val="10"/>
                <c:pt idx="5">
                  <c:v>43.5</c:v>
                </c:pt>
                <c:pt idx="6">
                  <c:v>46</c:v>
                </c:pt>
                <c:pt idx="7">
                  <c:v>49</c:v>
                </c:pt>
                <c:pt idx="8">
                  <c:v>51</c:v>
                </c:pt>
                <c:pt idx="9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9-4BEC-8E5C-0B5022FC2408}"/>
            </c:ext>
          </c:extLst>
        </c:ser>
        <c:ser>
          <c:idx val="6"/>
          <c:order val="6"/>
          <c:tx>
            <c:strRef>
              <c:f>'Mynd 27'!$B$31</c:f>
              <c:strCache>
                <c:ptCount val="1"/>
                <c:pt idx="0">
                  <c:v>Útkoma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'Mynd 27'!$C$28:$L$28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27'!$C$31:$L$31</c:f>
              <c:numCache>
                <c:formatCode>0.0</c:formatCode>
                <c:ptCount val="10"/>
                <c:pt idx="0">
                  <c:v>34.700000000000003</c:v>
                </c:pt>
                <c:pt idx="1">
                  <c:v>28</c:v>
                </c:pt>
                <c:pt idx="2">
                  <c:v>27</c:v>
                </c:pt>
                <c:pt idx="3">
                  <c:v>36.200000000000003</c:v>
                </c:pt>
                <c:pt idx="4">
                  <c:v>39.799999999999997</c:v>
                </c:pt>
                <c:pt idx="5">
                  <c:v>39</c:v>
                </c:pt>
                <c:pt idx="6">
                  <c:v>38.1</c:v>
                </c:pt>
                <c:pt idx="7" formatCode="General">
                  <c:v>38.700000000000003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49-4BEC-8E5C-0B5022FC2408}"/>
            </c:ext>
          </c:extLst>
        </c:ser>
        <c:ser>
          <c:idx val="7"/>
          <c:order val="7"/>
          <c:tx>
            <c:strRef>
              <c:f>'Mynd 27'!$B$32</c:f>
              <c:strCache>
                <c:ptCount val="1"/>
                <c:pt idx="0">
                  <c:v>Till. fjármálaáætl. 2025-29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'Mynd 27'!$C$32:$L$32</c:f>
              <c:numCache>
                <c:formatCode>General</c:formatCode>
                <c:ptCount val="10"/>
                <c:pt idx="7">
                  <c:v>38.700000000000003</c:v>
                </c:pt>
                <c:pt idx="8">
                  <c:v>37.9</c:v>
                </c:pt>
                <c:pt idx="9">
                  <c:v>37.9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49-4BEC-8E5C-0B5022FC2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975104"/>
        <c:axId val="4279669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'Mynd 27'!$C$28:$L$28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  <c:pt idx="8">
                        <c:v>2025</c:v>
                      </c:pt>
                      <c:pt idx="9">
                        <c:v>2026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649-4BEC-8E5C-0B5022FC2408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27'!$C$28:$L$28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  <c:pt idx="8">
                        <c:v>2025</c:v>
                      </c:pt>
                      <c:pt idx="9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649-4BEC-8E5C-0B5022FC240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27'!$C$28:$L$28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  <c:pt idx="8">
                        <c:v>2025</c:v>
                      </c:pt>
                      <c:pt idx="9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49-4BEC-8E5C-0B5022FC240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'Mynd 27'!$C$28:$L$28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  <c:pt idx="6">
                        <c:v>2023</c:v>
                      </c:pt>
                      <c:pt idx="7">
                        <c:v>2024</c:v>
                      </c:pt>
                      <c:pt idx="8">
                        <c:v>2025</c:v>
                      </c:pt>
                      <c:pt idx="9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649-4BEC-8E5C-0B5022FC2408}"/>
                  </c:ext>
                </c:extLst>
              </c15:ser>
            </c15:filteredLineSeries>
          </c:ext>
        </c:extLst>
      </c:lineChart>
      <c:catAx>
        <c:axId val="42797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27966904"/>
        <c:crosses val="autoZero"/>
        <c:auto val="1"/>
        <c:lblAlgn val="ctr"/>
        <c:lblOffset val="100"/>
        <c:noMultiLvlLbl val="0"/>
      </c:catAx>
      <c:valAx>
        <c:axId val="427966904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af VLF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2797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28'!$B$31</c:f>
              <c:strCache>
                <c:ptCount val="1"/>
                <c:pt idx="0">
                  <c:v>VLF breyting, útkoma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'Mynd 28'!$C$30:$L$30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28'!$C$31:$L$31</c:f>
              <c:numCache>
                <c:formatCode>0.0</c:formatCode>
                <c:ptCount val="10"/>
                <c:pt idx="0" formatCode="General">
                  <c:v>4.2</c:v>
                </c:pt>
                <c:pt idx="1">
                  <c:v>4.9000000000000004</c:v>
                </c:pt>
                <c:pt idx="2">
                  <c:v>1.9</c:v>
                </c:pt>
                <c:pt idx="3">
                  <c:v>-6.9</c:v>
                </c:pt>
                <c:pt idx="4">
                  <c:v>5.0999999999999996</c:v>
                </c:pt>
                <c:pt idx="5">
                  <c:v>8.9</c:v>
                </c:pt>
                <c:pt idx="6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6D-40FB-8EB3-1937CBC9433B}"/>
            </c:ext>
          </c:extLst>
        </c:ser>
        <c:ser>
          <c:idx val="1"/>
          <c:order val="1"/>
          <c:tx>
            <c:strRef>
              <c:f>'Mynd 28'!$B$32</c:f>
              <c:strCache>
                <c:ptCount val="1"/>
                <c:pt idx="0">
                  <c:v>VLF breyting, spá fjármálaáætlun 25-29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'Mynd 28'!$C$30:$L$30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28'!$C$32:$L$32</c:f>
              <c:numCache>
                <c:formatCode>General</c:formatCode>
                <c:ptCount val="10"/>
                <c:pt idx="6" formatCode="0.0">
                  <c:v>4.0999999999999996</c:v>
                </c:pt>
                <c:pt idx="7" formatCode="0.0">
                  <c:v>1.5</c:v>
                </c:pt>
                <c:pt idx="8" formatCode="0.0">
                  <c:v>3</c:v>
                </c:pt>
                <c:pt idx="9" formatCode="0.0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D-40FB-8EB3-1937CBC9433B}"/>
            </c:ext>
          </c:extLst>
        </c:ser>
        <c:ser>
          <c:idx val="2"/>
          <c:order val="2"/>
          <c:tx>
            <c:strRef>
              <c:f>'Mynd 28'!$B$33</c:f>
              <c:strCache>
                <c:ptCount val="1"/>
                <c:pt idx="0">
                  <c:v>Afkoma hlutfall af VLF, útkoma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'Mynd 28'!$C$30:$L$30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28'!$C$33:$L$33</c:f>
              <c:numCache>
                <c:formatCode>0.0</c:formatCode>
                <c:ptCount val="10"/>
                <c:pt idx="0" formatCode="General">
                  <c:v>0.6</c:v>
                </c:pt>
                <c:pt idx="1">
                  <c:v>0.7</c:v>
                </c:pt>
                <c:pt idx="2">
                  <c:v>-1.9</c:v>
                </c:pt>
                <c:pt idx="3">
                  <c:v>-8.8000000000000007</c:v>
                </c:pt>
                <c:pt idx="4">
                  <c:v>-8.1999999999999993</c:v>
                </c:pt>
                <c:pt idx="5">
                  <c:v>-3.8</c:v>
                </c:pt>
                <c:pt idx="6">
                  <c:v>-1.8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6D-40FB-8EB3-1937CBC9433B}"/>
            </c:ext>
          </c:extLst>
        </c:ser>
        <c:ser>
          <c:idx val="3"/>
          <c:order val="3"/>
          <c:tx>
            <c:strRef>
              <c:f>'Mynd 28'!$B$34</c:f>
              <c:strCache>
                <c:ptCount val="1"/>
                <c:pt idx="0">
                  <c:v>Afkoma hlutfall af VLF, fjármálaáætl. 25-29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'Mynd 28'!$C$30:$L$30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'Mynd 28'!$C$34:$L$34</c:f>
              <c:numCache>
                <c:formatCode>General</c:formatCode>
                <c:ptCount val="10"/>
                <c:pt idx="6" formatCode="0.0">
                  <c:v>-1.8</c:v>
                </c:pt>
                <c:pt idx="7">
                  <c:v>-1.8</c:v>
                </c:pt>
                <c:pt idx="8">
                  <c:v>-0.9</c:v>
                </c:pt>
                <c:pt idx="9">
                  <c:v>-0.6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6D-40FB-8EB3-1937CBC9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822576"/>
        <c:axId val="518822904"/>
      </c:lineChart>
      <c:catAx>
        <c:axId val="51882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18822904"/>
        <c:crosses val="autoZero"/>
        <c:auto val="1"/>
        <c:lblAlgn val="ctr"/>
        <c:lblOffset val="100"/>
        <c:noMultiLvlLbl val="0"/>
      </c:catAx>
      <c:valAx>
        <c:axId val="51882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1882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49633069045465E-2"/>
          <c:y val="0.13472516276213301"/>
          <c:w val="0.90978420817115091"/>
          <c:h val="0.72756436776533995"/>
        </c:manualLayout>
      </c:layout>
      <c:lineChart>
        <c:grouping val="standard"/>
        <c:varyColors val="0"/>
        <c:ser>
          <c:idx val="0"/>
          <c:order val="0"/>
          <c:tx>
            <c:strRef>
              <c:f>'Mynd 29'!$C$30</c:f>
              <c:strCache>
                <c:ptCount val="1"/>
                <c:pt idx="0">
                  <c:v> 2017-2021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'Mynd 29'!$B$31:$B$43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29'!$C$31:$C$43</c:f>
              <c:numCache>
                <c:formatCode>#,##0.0</c:formatCode>
                <c:ptCount val="13"/>
                <c:pt idx="0">
                  <c:v>1049.5999999999999</c:v>
                </c:pt>
                <c:pt idx="1">
                  <c:v>1112</c:v>
                </c:pt>
                <c:pt idx="2">
                  <c:v>1172</c:v>
                </c:pt>
                <c:pt idx="3">
                  <c:v>1228.9000000000001</c:v>
                </c:pt>
                <c:pt idx="4">
                  <c:v>1287.5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4C-49F9-941C-50967711E03B}"/>
            </c:ext>
          </c:extLst>
        </c:ser>
        <c:ser>
          <c:idx val="1"/>
          <c:order val="1"/>
          <c:tx>
            <c:strRef>
              <c:f>'Mynd 29'!$D$30</c:f>
              <c:strCache>
                <c:ptCount val="1"/>
                <c:pt idx="0">
                  <c:v> 2018-2022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'Mynd 29'!$B$31:$B$43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29'!$D$31:$D$43</c:f>
              <c:numCache>
                <c:formatCode>#,##0.0</c:formatCode>
                <c:ptCount val="13"/>
                <c:pt idx="1">
                  <c:v>1165.5999999999999</c:v>
                </c:pt>
                <c:pt idx="2">
                  <c:v>1230.0999999999999</c:v>
                </c:pt>
                <c:pt idx="3">
                  <c:v>1281.7</c:v>
                </c:pt>
                <c:pt idx="4">
                  <c:v>1336.2</c:v>
                </c:pt>
                <c:pt idx="5">
                  <c:v>1399.2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C-49F9-941C-50967711E03B}"/>
            </c:ext>
          </c:extLst>
        </c:ser>
        <c:ser>
          <c:idx val="2"/>
          <c:order val="2"/>
          <c:tx>
            <c:strRef>
              <c:f>'Mynd 29'!$E$30</c:f>
              <c:strCache>
                <c:ptCount val="1"/>
                <c:pt idx="0">
                  <c:v> 2019-2023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'Mynd 29'!$B$31:$B$43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29'!$E$31:$E$43</c:f>
              <c:numCache>
                <c:formatCode>#,##0.0</c:formatCode>
                <c:ptCount val="13"/>
                <c:pt idx="2">
                  <c:v>1235.4000000000001</c:v>
                </c:pt>
                <c:pt idx="3">
                  <c:v>1290.8</c:v>
                </c:pt>
                <c:pt idx="4">
                  <c:v>1347.2</c:v>
                </c:pt>
                <c:pt idx="5">
                  <c:v>1399.1</c:v>
                </c:pt>
                <c:pt idx="6">
                  <c:v>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4C-49F9-941C-50967711E03B}"/>
            </c:ext>
          </c:extLst>
        </c:ser>
        <c:ser>
          <c:idx val="3"/>
          <c:order val="3"/>
          <c:tx>
            <c:strRef>
              <c:f>'Mynd 29'!$F$30</c:f>
              <c:strCache>
                <c:ptCount val="1"/>
                <c:pt idx="0">
                  <c:v> 2020-2024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'Mynd 29'!$B$31:$B$43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29'!$F$31:$F$43</c:f>
              <c:numCache>
                <c:formatCode>#,##0.0</c:formatCode>
                <c:ptCount val="13"/>
                <c:pt idx="3">
                  <c:v>1289.4000000000001</c:v>
                </c:pt>
                <c:pt idx="4">
                  <c:v>1354.5</c:v>
                </c:pt>
                <c:pt idx="5">
                  <c:v>1416.9</c:v>
                </c:pt>
                <c:pt idx="6">
                  <c:v>1480</c:v>
                </c:pt>
                <c:pt idx="7">
                  <c:v>1544.6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4C-49F9-941C-50967711E03B}"/>
            </c:ext>
          </c:extLst>
        </c:ser>
        <c:ser>
          <c:idx val="4"/>
          <c:order val="4"/>
          <c:tx>
            <c:strRef>
              <c:f>'Mynd 29'!$G$30</c:f>
              <c:strCache>
                <c:ptCount val="1"/>
                <c:pt idx="0">
                  <c:v> 2021-2025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'Mynd 29'!$B$31:$B$43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29'!$G$31:$G$43</c:f>
              <c:numCache>
                <c:formatCode>#,##0.0</c:formatCode>
                <c:ptCount val="13"/>
                <c:pt idx="4">
                  <c:v>1148.2</c:v>
                </c:pt>
                <c:pt idx="5">
                  <c:v>1252.5999999999999</c:v>
                </c:pt>
                <c:pt idx="6">
                  <c:v>1360</c:v>
                </c:pt>
                <c:pt idx="7">
                  <c:v>1443.5</c:v>
                </c:pt>
                <c:pt idx="8">
                  <c:v>1526.5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4C-49F9-941C-50967711E03B}"/>
            </c:ext>
          </c:extLst>
        </c:ser>
        <c:ser>
          <c:idx val="5"/>
          <c:order val="5"/>
          <c:tx>
            <c:strRef>
              <c:f>'Mynd 29'!$H$30</c:f>
              <c:strCache>
                <c:ptCount val="1"/>
                <c:pt idx="0">
                  <c:v> 2022-2026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'Mynd 29'!$B$31:$B$43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29'!$H$31:$H$43</c:f>
              <c:numCache>
                <c:formatCode>#,##0.0</c:formatCode>
                <c:ptCount val="13"/>
                <c:pt idx="5">
                  <c:v>1276.5</c:v>
                </c:pt>
                <c:pt idx="6">
                  <c:v>1390.9</c:v>
                </c:pt>
                <c:pt idx="7">
                  <c:v>1484.7</c:v>
                </c:pt>
                <c:pt idx="8">
                  <c:v>1569.5</c:v>
                </c:pt>
                <c:pt idx="9">
                  <c:v>1635.9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4C-49F9-941C-50967711E03B}"/>
            </c:ext>
          </c:extLst>
        </c:ser>
        <c:ser>
          <c:idx val="6"/>
          <c:order val="6"/>
          <c:tx>
            <c:strRef>
              <c:f>'Mynd 29'!$I$30</c:f>
              <c:strCache>
                <c:ptCount val="1"/>
                <c:pt idx="0">
                  <c:v> 2023-2027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'Mynd 29'!$B$31:$B$43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29'!$I$31:$I$43</c:f>
              <c:numCache>
                <c:formatCode>#,##0.0</c:formatCode>
                <c:ptCount val="13"/>
                <c:pt idx="6">
                  <c:v>1586</c:v>
                </c:pt>
                <c:pt idx="7">
                  <c:v>1688.5</c:v>
                </c:pt>
                <c:pt idx="8">
                  <c:v>1789.2</c:v>
                </c:pt>
                <c:pt idx="9">
                  <c:v>1876.8</c:v>
                </c:pt>
                <c:pt idx="10">
                  <c:v>1961.3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4C-49F9-941C-50967711E03B}"/>
            </c:ext>
          </c:extLst>
        </c:ser>
        <c:ser>
          <c:idx val="7"/>
          <c:order val="7"/>
          <c:tx>
            <c:strRef>
              <c:f>'Mynd 29'!$J$30</c:f>
              <c:strCache>
                <c:ptCount val="1"/>
                <c:pt idx="0">
                  <c:v> 2024-2028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'Mynd 29'!$B$31:$B$43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29'!$J$31:$J$43</c:f>
              <c:numCache>
                <c:formatCode>#,##0.0</c:formatCode>
                <c:ptCount val="13"/>
                <c:pt idx="7">
                  <c:v>1866.7</c:v>
                </c:pt>
                <c:pt idx="8">
                  <c:v>1968.4</c:v>
                </c:pt>
                <c:pt idx="9">
                  <c:v>2061</c:v>
                </c:pt>
                <c:pt idx="10">
                  <c:v>2161.9</c:v>
                </c:pt>
                <c:pt idx="11">
                  <c:v>2260.9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4C-49F9-941C-50967711E03B}"/>
            </c:ext>
          </c:extLst>
        </c:ser>
        <c:ser>
          <c:idx val="8"/>
          <c:order val="8"/>
          <c:tx>
            <c:strRef>
              <c:f>'Mynd 29'!$K$30</c:f>
              <c:strCache>
                <c:ptCount val="1"/>
                <c:pt idx="0">
                  <c:v>2025-2029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'Mynd 29'!$B$31:$B$43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29'!$K$31:$K$43</c:f>
              <c:numCache>
                <c:formatCode>#,##0.0</c:formatCode>
                <c:ptCount val="13"/>
                <c:pt idx="8">
                  <c:v>2008.8</c:v>
                </c:pt>
                <c:pt idx="9">
                  <c:v>2108.4</c:v>
                </c:pt>
                <c:pt idx="10">
                  <c:v>2219.4</c:v>
                </c:pt>
                <c:pt idx="11">
                  <c:v>2324.8000000000002</c:v>
                </c:pt>
                <c:pt idx="12">
                  <c:v>2437.6999999999998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14C-49F9-941C-50967711E03B}"/>
            </c:ext>
          </c:extLst>
        </c:ser>
        <c:ser>
          <c:idx val="9"/>
          <c:order val="9"/>
          <c:tx>
            <c:strRef>
              <c:f>'Mynd 29'!$L$30</c:f>
              <c:strCache>
                <c:ptCount val="1"/>
                <c:pt idx="0">
                  <c:v>Útkoma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'Mynd 29'!$B$31:$B$43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29'!$L$31:$L$43</c:f>
              <c:numCache>
                <c:formatCode>#,##0.0</c:formatCode>
                <c:ptCount val="13"/>
                <c:pt idx="0">
                  <c:v>1140.5999999999999</c:v>
                </c:pt>
                <c:pt idx="1">
                  <c:v>1206.5999999999999</c:v>
                </c:pt>
                <c:pt idx="2">
                  <c:v>1210.3</c:v>
                </c:pt>
                <c:pt idx="3">
                  <c:v>1190.5</c:v>
                </c:pt>
                <c:pt idx="4">
                  <c:v>1293.8</c:v>
                </c:pt>
                <c:pt idx="5">
                  <c:v>1564.8</c:v>
                </c:pt>
                <c:pt idx="6">
                  <c:v>1780.4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D14C-49F9-941C-50967711E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082376"/>
        <c:axId val="554084672"/>
        <c:extLst/>
      </c:lineChart>
      <c:catAx>
        <c:axId val="55408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084672"/>
        <c:crosses val="autoZero"/>
        <c:auto val="1"/>
        <c:lblAlgn val="ctr"/>
        <c:lblOffset val="100"/>
        <c:noMultiLvlLbl val="0"/>
      </c:catAx>
      <c:valAx>
        <c:axId val="554084672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08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Heildarafkoma</a:t>
            </a:r>
            <a:r>
              <a:rPr lang="en-GB" baseline="0"/>
              <a:t> A1-hluta ríkissjóðs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'Mynd R1 3-6'!$B$53</c:f>
              <c:strCache>
                <c:ptCount val="1"/>
                <c:pt idx="0">
                  <c:v>Heildarafkoma ríkissjóðs gildandi áætlun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'Mynd R1 3-6'!$C$52:$H$52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'Mynd R1 3-6'!$C$53:$H$53</c:f>
              <c:numCache>
                <c:formatCode>#,##0.0</c:formatCode>
                <c:ptCount val="6"/>
                <c:pt idx="0">
                  <c:v>-48.300000000000182</c:v>
                </c:pt>
                <c:pt idx="1">
                  <c:v>-38.399999999999864</c:v>
                </c:pt>
                <c:pt idx="2">
                  <c:v>-19.899999999999864</c:v>
                </c:pt>
                <c:pt idx="3">
                  <c:v>-0.10000000000013642</c:v>
                </c:pt>
                <c:pt idx="4">
                  <c:v>4.2000000000000455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A-46FB-B256-4875FC88297D}"/>
            </c:ext>
          </c:extLst>
        </c:ser>
        <c:ser>
          <c:idx val="1"/>
          <c:order val="1"/>
          <c:tx>
            <c:strRef>
              <c:f>'Mynd R1 3-6'!$B$54</c:f>
              <c:strCache>
                <c:ptCount val="1"/>
                <c:pt idx="0">
                  <c:v>Heildarafkoma ríkissjóðs framlögð áætlun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'Mynd R1 3-6'!$C$52:$H$52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'Mynd R1 3-6'!$C$54:$H$54</c:f>
              <c:numCache>
                <c:formatCode>#,##0.0</c:formatCode>
                <c:ptCount val="6"/>
                <c:pt idx="0">
                  <c:v>-49.299999999999955</c:v>
                </c:pt>
                <c:pt idx="1">
                  <c:v>-24.700000000000045</c:v>
                </c:pt>
                <c:pt idx="2">
                  <c:v>-21.100000000000136</c:v>
                </c:pt>
                <c:pt idx="3">
                  <c:v>-9</c:v>
                </c:pt>
                <c:pt idx="4">
                  <c:v>2.5</c:v>
                </c:pt>
                <c:pt idx="5">
                  <c:v>20.100000000000136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A-46FB-B256-4875FC882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1826264"/>
        <c:axId val="791824624"/>
      </c:barChart>
      <c:catAx>
        <c:axId val="79182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91824624"/>
        <c:crosses val="autoZero"/>
        <c:auto val="1"/>
        <c:lblAlgn val="ctr"/>
        <c:lblOffset val="100"/>
        <c:noMultiLvlLbl val="0"/>
      </c:catAx>
      <c:valAx>
        <c:axId val="79182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91826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30'!$C$31</c:f>
              <c:strCache>
                <c:ptCount val="1"/>
                <c:pt idx="0">
                  <c:v> 2017-2021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'Mynd 30'!$B$32:$B$44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30'!$C$32:$C$44</c:f>
              <c:numCache>
                <c:formatCode>#,##0.0</c:formatCode>
                <c:ptCount val="13"/>
                <c:pt idx="0">
                  <c:v>1025</c:v>
                </c:pt>
                <c:pt idx="1">
                  <c:v>1075.5</c:v>
                </c:pt>
                <c:pt idx="2">
                  <c:v>1130.3</c:v>
                </c:pt>
                <c:pt idx="3">
                  <c:v>1185.5999999999999</c:v>
                </c:pt>
                <c:pt idx="4">
                  <c:v>1239.9000000000001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E7-483F-97CB-8F2E9372ACE1}"/>
            </c:ext>
          </c:extLst>
        </c:ser>
        <c:ser>
          <c:idx val="1"/>
          <c:order val="1"/>
          <c:tx>
            <c:strRef>
              <c:f>'Mynd 30'!$D$31</c:f>
              <c:strCache>
                <c:ptCount val="1"/>
                <c:pt idx="0">
                  <c:v> 2018-2022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'Mynd 30'!$B$32:$B$44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30'!$D$32:$D$44</c:f>
              <c:numCache>
                <c:formatCode>#,##0.0</c:formatCode>
                <c:ptCount val="13"/>
                <c:pt idx="1">
                  <c:v>1124.9000000000001</c:v>
                </c:pt>
                <c:pt idx="2">
                  <c:v>1184.0999999999999</c:v>
                </c:pt>
                <c:pt idx="3">
                  <c:v>1234.5999999999999</c:v>
                </c:pt>
                <c:pt idx="4">
                  <c:v>1291.5999999999999</c:v>
                </c:pt>
                <c:pt idx="5">
                  <c:v>1354.2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7-483F-97CB-8F2E9372ACE1}"/>
            </c:ext>
          </c:extLst>
        </c:ser>
        <c:ser>
          <c:idx val="2"/>
          <c:order val="2"/>
          <c:tx>
            <c:strRef>
              <c:f>'Mynd 30'!$E$31</c:f>
              <c:strCache>
                <c:ptCount val="1"/>
                <c:pt idx="0">
                  <c:v> 2019-2023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'Mynd 30'!$B$32:$B$44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30'!$E$32:$E$44</c:f>
              <c:numCache>
                <c:formatCode>#,##0.0</c:formatCode>
                <c:ptCount val="13"/>
                <c:pt idx="2">
                  <c:v>1198.7</c:v>
                </c:pt>
                <c:pt idx="3">
                  <c:v>1255.8</c:v>
                </c:pt>
                <c:pt idx="4">
                  <c:v>1314.4</c:v>
                </c:pt>
                <c:pt idx="5">
                  <c:v>1364.2</c:v>
                </c:pt>
                <c:pt idx="6">
                  <c:v>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E7-483F-97CB-8F2E9372ACE1}"/>
            </c:ext>
          </c:extLst>
        </c:ser>
        <c:ser>
          <c:idx val="3"/>
          <c:order val="3"/>
          <c:tx>
            <c:strRef>
              <c:f>'Mynd 30'!$F$31</c:f>
              <c:strCache>
                <c:ptCount val="1"/>
                <c:pt idx="0">
                  <c:v> 2020-2024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'Mynd 30'!$B$32:$B$44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30'!$F$32:$F$44</c:f>
              <c:numCache>
                <c:formatCode>#,##0.0</c:formatCode>
                <c:ptCount val="13"/>
                <c:pt idx="3">
                  <c:v>1287.8</c:v>
                </c:pt>
                <c:pt idx="4">
                  <c:v>1351.7</c:v>
                </c:pt>
                <c:pt idx="5">
                  <c:v>1406</c:v>
                </c:pt>
                <c:pt idx="6">
                  <c:v>1469.3</c:v>
                </c:pt>
                <c:pt idx="7">
                  <c:v>1530.8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E7-483F-97CB-8F2E9372ACE1}"/>
            </c:ext>
          </c:extLst>
        </c:ser>
        <c:ser>
          <c:idx val="4"/>
          <c:order val="4"/>
          <c:tx>
            <c:strRef>
              <c:f>'Mynd 30'!$G$31</c:f>
              <c:strCache>
                <c:ptCount val="1"/>
                <c:pt idx="0">
                  <c:v> 2021-2025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'Mynd 30'!$B$32:$B$44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30'!$G$32:$G$44</c:f>
              <c:numCache>
                <c:formatCode>#,##0.0</c:formatCode>
                <c:ptCount val="13"/>
                <c:pt idx="4">
                  <c:v>1503.9</c:v>
                </c:pt>
                <c:pt idx="5">
                  <c:v>1509</c:v>
                </c:pt>
                <c:pt idx="6">
                  <c:v>1544.6</c:v>
                </c:pt>
                <c:pt idx="7">
                  <c:v>1571.4</c:v>
                </c:pt>
                <c:pt idx="8">
                  <c:v>1610.2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E7-483F-97CB-8F2E9372ACE1}"/>
            </c:ext>
          </c:extLst>
        </c:ser>
        <c:ser>
          <c:idx val="5"/>
          <c:order val="5"/>
          <c:tx>
            <c:strRef>
              <c:f>'Mynd 30'!$H$31</c:f>
              <c:strCache>
                <c:ptCount val="1"/>
                <c:pt idx="0">
                  <c:v> 2022-2026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'Mynd 30'!$B$32:$B$44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30'!$H$32:$H$44</c:f>
              <c:numCache>
                <c:formatCode>#,##0.0</c:formatCode>
                <c:ptCount val="13"/>
                <c:pt idx="5">
                  <c:v>1527.5</c:v>
                </c:pt>
                <c:pt idx="6">
                  <c:v>1561</c:v>
                </c:pt>
                <c:pt idx="7">
                  <c:v>1592.5</c:v>
                </c:pt>
                <c:pt idx="8">
                  <c:v>1634.9</c:v>
                </c:pt>
                <c:pt idx="9">
                  <c:v>1702.5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E7-483F-97CB-8F2E9372ACE1}"/>
            </c:ext>
          </c:extLst>
        </c:ser>
        <c:ser>
          <c:idx val="6"/>
          <c:order val="6"/>
          <c:tx>
            <c:strRef>
              <c:f>'Mynd 30'!$I$31</c:f>
              <c:strCache>
                <c:ptCount val="1"/>
                <c:pt idx="0">
                  <c:v> 2023-2027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'Mynd 30'!$B$32:$B$44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30'!$I$32:$I$44</c:f>
              <c:numCache>
                <c:formatCode>#,##0.0</c:formatCode>
                <c:ptCount val="13"/>
                <c:pt idx="6">
                  <c:v>1681.4</c:v>
                </c:pt>
                <c:pt idx="7">
                  <c:v>1753.3</c:v>
                </c:pt>
                <c:pt idx="8">
                  <c:v>1825.4</c:v>
                </c:pt>
                <c:pt idx="9">
                  <c:v>1894</c:v>
                </c:pt>
                <c:pt idx="10">
                  <c:v>1966.7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E7-483F-97CB-8F2E9372ACE1}"/>
            </c:ext>
          </c:extLst>
        </c:ser>
        <c:ser>
          <c:idx val="7"/>
          <c:order val="7"/>
          <c:tx>
            <c:strRef>
              <c:f>'Mynd 30'!$J$31</c:f>
              <c:strCache>
                <c:ptCount val="1"/>
                <c:pt idx="0">
                  <c:v> 2024-2028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'Mynd 30'!$B$32:$B$44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30'!$J$32:$J$44</c:f>
              <c:numCache>
                <c:formatCode>#,##0.0</c:formatCode>
                <c:ptCount val="13"/>
                <c:pt idx="7">
                  <c:v>1917.8</c:v>
                </c:pt>
                <c:pt idx="8">
                  <c:v>2007.9</c:v>
                </c:pt>
                <c:pt idx="9">
                  <c:v>2077.6</c:v>
                </c:pt>
                <c:pt idx="10">
                  <c:v>2161.6999999999998</c:v>
                </c:pt>
                <c:pt idx="11">
                  <c:v>2255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2E7-483F-97CB-8F2E9372ACE1}"/>
            </c:ext>
          </c:extLst>
        </c:ser>
        <c:ser>
          <c:idx val="8"/>
          <c:order val="8"/>
          <c:tx>
            <c:strRef>
              <c:f>'Mynd 30'!$K$31</c:f>
              <c:strCache>
                <c:ptCount val="1"/>
                <c:pt idx="0">
                  <c:v>2025-2029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'Mynd 30'!$B$32:$B$44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30'!$K$32:$K$44</c:f>
              <c:numCache>
                <c:formatCode>#,##0.0</c:formatCode>
                <c:ptCount val="13"/>
                <c:pt idx="8">
                  <c:v>2052.6999999999998</c:v>
                </c:pt>
                <c:pt idx="9">
                  <c:v>2139.6</c:v>
                </c:pt>
                <c:pt idx="10">
                  <c:v>2236</c:v>
                </c:pt>
                <c:pt idx="11">
                  <c:v>2332</c:v>
                </c:pt>
                <c:pt idx="12">
                  <c:v>2429.1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2E7-483F-97CB-8F2E9372ACE1}"/>
            </c:ext>
          </c:extLst>
        </c:ser>
        <c:ser>
          <c:idx val="9"/>
          <c:order val="9"/>
          <c:tx>
            <c:strRef>
              <c:f>'Mynd 30'!$L$31</c:f>
              <c:strCache>
                <c:ptCount val="1"/>
                <c:pt idx="0">
                  <c:v>Útkoma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'Mynd 30'!$B$32:$B$44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30'!$L$32:$L$44</c:f>
              <c:numCache>
                <c:formatCode>#,##0.0</c:formatCode>
                <c:ptCount val="13"/>
                <c:pt idx="0">
                  <c:v>1125.8</c:v>
                </c:pt>
                <c:pt idx="1">
                  <c:v>1187.4000000000001</c:v>
                </c:pt>
                <c:pt idx="2">
                  <c:v>1267.4000000000001</c:v>
                </c:pt>
                <c:pt idx="3">
                  <c:v>1448</c:v>
                </c:pt>
                <c:pt idx="4">
                  <c:v>1561.7</c:v>
                </c:pt>
                <c:pt idx="5">
                  <c:v>1713.7</c:v>
                </c:pt>
                <c:pt idx="6">
                  <c:v>1856.7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2E7-483F-97CB-8F2E9372A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584064"/>
        <c:axId val="556577832"/>
      </c:lineChart>
      <c:catAx>
        <c:axId val="55658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6577832"/>
        <c:crosses val="autoZero"/>
        <c:auto val="1"/>
        <c:lblAlgn val="ctr"/>
        <c:lblOffset val="100"/>
        <c:noMultiLvlLbl val="0"/>
      </c:catAx>
      <c:valAx>
        <c:axId val="556577832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658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'Mynd 31'!$B$32</c:f>
              <c:strCache>
                <c:ptCount val="1"/>
                <c:pt idx="0">
                  <c:v>Heildartekjur útkoma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'Mynd 31'!$C$31:$O$31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31'!$C$32:$O$32</c:f>
              <c:numCache>
                <c:formatCode>0.0</c:formatCode>
                <c:ptCount val="13"/>
                <c:pt idx="0">
                  <c:v>43.172101587193438</c:v>
                </c:pt>
                <c:pt idx="1">
                  <c:v>42.425736890144535</c:v>
                </c:pt>
                <c:pt idx="2">
                  <c:v>39.995742184197482</c:v>
                </c:pt>
                <c:pt idx="3">
                  <c:v>40.763692408421512</c:v>
                </c:pt>
                <c:pt idx="4">
                  <c:v>39.803594400102874</c:v>
                </c:pt>
                <c:pt idx="5">
                  <c:v>40.301123178484701</c:v>
                </c:pt>
                <c:pt idx="6">
                  <c:v>41.608066847472358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A-4B1F-A5E9-541918DFDDBE}"/>
            </c:ext>
          </c:extLst>
        </c:ser>
        <c:ser>
          <c:idx val="1"/>
          <c:order val="1"/>
          <c:tx>
            <c:strRef>
              <c:f>'Mynd 31'!$B$33</c:f>
              <c:strCache>
                <c:ptCount val="1"/>
                <c:pt idx="0">
                  <c:v>Heildartekjur áætlun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'Mynd 31'!$C$31:$O$31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31'!$C$33:$O$33</c:f>
              <c:numCache>
                <c:formatCode>General</c:formatCode>
                <c:ptCount val="13"/>
                <c:pt idx="6" formatCode="0.0">
                  <c:v>41.608066847472358</c:v>
                </c:pt>
                <c:pt idx="7" formatCode="0.0">
                  <c:v>41.838277552887924</c:v>
                </c:pt>
                <c:pt idx="8" formatCode="0.0">
                  <c:v>41.599755909378729</c:v>
                </c:pt>
                <c:pt idx="9" formatCode="0.0">
                  <c:v>41.256418262505107</c:v>
                </c:pt>
                <c:pt idx="10" formatCode="0.0">
                  <c:v>41.316456054431157</c:v>
                </c:pt>
                <c:pt idx="11" formatCode="0.0">
                  <c:v>41.176513927216789</c:v>
                </c:pt>
                <c:pt idx="12" formatCode="0.0">
                  <c:v>41.024049391500043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A-4B1F-A5E9-541918DFDDBE}"/>
            </c:ext>
          </c:extLst>
        </c:ser>
        <c:ser>
          <c:idx val="2"/>
          <c:order val="2"/>
          <c:tx>
            <c:strRef>
              <c:f>'Mynd 31'!$B$34</c:f>
              <c:strCache>
                <c:ptCount val="1"/>
                <c:pt idx="0">
                  <c:v>Heildargjöld útkoma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'Mynd 31'!$C$31:$O$31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31'!$C$34:$O$34</c:f>
              <c:numCache>
                <c:formatCode>0.0</c:formatCode>
                <c:ptCount val="13"/>
                <c:pt idx="0">
                  <c:v>42.613078853911048</c:v>
                </c:pt>
                <c:pt idx="1">
                  <c:v>41.74884727039386</c:v>
                </c:pt>
                <c:pt idx="2">
                  <c:v>41.88065919629225</c:v>
                </c:pt>
                <c:pt idx="3">
                  <c:v>49.580620069249072</c:v>
                </c:pt>
                <c:pt idx="4">
                  <c:v>48.045679953568779</c:v>
                </c:pt>
                <c:pt idx="5">
                  <c:v>44.135140511221209</c:v>
                </c:pt>
                <c:pt idx="6">
                  <c:v>43.391357082679463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DA-4B1F-A5E9-541918DFDDBE}"/>
            </c:ext>
          </c:extLst>
        </c:ser>
        <c:ser>
          <c:idx val="3"/>
          <c:order val="3"/>
          <c:tx>
            <c:strRef>
              <c:f>'Mynd 31'!$B$35</c:f>
              <c:strCache>
                <c:ptCount val="1"/>
                <c:pt idx="0">
                  <c:v>Heildargjöld áætlun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'Mynd 31'!$C$31:$O$31</c:f>
              <c:numCache>
                <c:formatCode>General</c:formatCode>
                <c:ptCount val="1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</c:numCache>
            </c:numRef>
          </c:cat>
          <c:val>
            <c:numRef>
              <c:f>'Mynd 31'!$C$35:$O$35</c:f>
              <c:numCache>
                <c:formatCode>General</c:formatCode>
                <c:ptCount val="13"/>
                <c:pt idx="6" formatCode="0.0">
                  <c:v>43.391357082679463</c:v>
                </c:pt>
                <c:pt idx="7" formatCode="0.0">
                  <c:v>43.603681302275412</c:v>
                </c:pt>
                <c:pt idx="8" formatCode="0.0">
                  <c:v>42.508003526316976</c:v>
                </c:pt>
                <c:pt idx="9" formatCode="0.0">
                  <c:v>41.867014601378735</c:v>
                </c:pt>
                <c:pt idx="10" formatCode="0.0">
                  <c:v>41.62624570550976</c:v>
                </c:pt>
                <c:pt idx="11" formatCode="0.0">
                  <c:v>41.303794136264358</c:v>
                </c:pt>
                <c:pt idx="12" formatCode="0.0">
                  <c:v>40.879728179205152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DA-4B1F-A5E9-541918DFD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062472"/>
        <c:axId val="654077888"/>
      </c:lineChart>
      <c:catAx>
        <c:axId val="65406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54077888"/>
        <c:crosses val="autoZero"/>
        <c:auto val="1"/>
        <c:lblAlgn val="ctr"/>
        <c:lblOffset val="100"/>
        <c:noMultiLvlLbl val="0"/>
      </c:catAx>
      <c:valAx>
        <c:axId val="654077888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5406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Frumjöfnuður</a:t>
            </a:r>
            <a:r>
              <a:rPr lang="en-GB" baseline="0"/>
              <a:t> A1-hluta ríkissjóðs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'Mynd R1 3-6'!$B$57</c:f>
              <c:strCache>
                <c:ptCount val="1"/>
                <c:pt idx="0">
                  <c:v>Frumjöfnuður gildandi áætlun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'Mynd R1 3-6'!$C$56:$H$56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'Mynd R1 3-6'!$C$57:$H$57</c:f>
              <c:numCache>
                <c:formatCode>#,##0.0</c:formatCode>
                <c:ptCount val="6"/>
                <c:pt idx="0">
                  <c:v>13.5</c:v>
                </c:pt>
                <c:pt idx="1">
                  <c:v>22</c:v>
                </c:pt>
                <c:pt idx="2">
                  <c:v>44.3</c:v>
                </c:pt>
                <c:pt idx="3">
                  <c:v>65.3</c:v>
                </c:pt>
                <c:pt idx="4">
                  <c:v>73.099999999999994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8-45AB-8465-8662E16124AD}"/>
            </c:ext>
          </c:extLst>
        </c:ser>
        <c:ser>
          <c:idx val="1"/>
          <c:order val="1"/>
          <c:tx>
            <c:strRef>
              <c:f>'Mynd R1 3-6'!$B$58</c:f>
              <c:strCache>
                <c:ptCount val="1"/>
                <c:pt idx="0">
                  <c:v>Frumjöfnuður framlögð áætlun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'Mynd R1 3-6'!$C$56:$H$56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'Mynd R1 3-6'!$C$58:$H$58</c:f>
              <c:numCache>
                <c:formatCode>#,##0.0</c:formatCode>
                <c:ptCount val="6"/>
                <c:pt idx="0">
                  <c:v>21.8</c:v>
                </c:pt>
                <c:pt idx="1">
                  <c:v>40.6</c:v>
                </c:pt>
                <c:pt idx="2">
                  <c:v>51.6</c:v>
                </c:pt>
                <c:pt idx="3">
                  <c:v>67.099999999999994</c:v>
                </c:pt>
                <c:pt idx="4">
                  <c:v>82.8</c:v>
                </c:pt>
                <c:pt idx="5">
                  <c:v>101.5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18-45AB-8465-8662E1612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1997816"/>
        <c:axId val="792002736"/>
      </c:barChart>
      <c:catAx>
        <c:axId val="79199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92002736"/>
        <c:crosses val="autoZero"/>
        <c:auto val="1"/>
        <c:lblAlgn val="ctr"/>
        <c:lblOffset val="100"/>
        <c:noMultiLvlLbl val="0"/>
      </c:catAx>
      <c:valAx>
        <c:axId val="79200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91997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Handbært</a:t>
            </a:r>
            <a:r>
              <a:rPr lang="en-GB" baseline="0"/>
              <a:t> fé frá rekstri A-hluta ríkissjóðs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'Mynd R1 3-6'!$B$61</c:f>
              <c:strCache>
                <c:ptCount val="1"/>
                <c:pt idx="0">
                  <c:v>Handbært fé frá rekstri gildandi áætlun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'Mynd R1 3-6'!$C$60:$H$60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'Mynd R1 3-6'!$C$61:$H$61</c:f>
              <c:numCache>
                <c:formatCode>#,##0.0</c:formatCode>
                <c:ptCount val="6"/>
                <c:pt idx="0">
                  <c:v>-3.3</c:v>
                </c:pt>
                <c:pt idx="1">
                  <c:v>7</c:v>
                </c:pt>
                <c:pt idx="2">
                  <c:v>29.6</c:v>
                </c:pt>
                <c:pt idx="3">
                  <c:v>37.9</c:v>
                </c:pt>
                <c:pt idx="4">
                  <c:v>43.9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3-4C10-8C20-9FDCBEFB964C}"/>
            </c:ext>
          </c:extLst>
        </c:ser>
        <c:ser>
          <c:idx val="1"/>
          <c:order val="1"/>
          <c:tx>
            <c:strRef>
              <c:f>'Mynd R1 3-6'!$B$62</c:f>
              <c:strCache>
                <c:ptCount val="1"/>
                <c:pt idx="0">
                  <c:v>Handbært fé frá rekstri framlögð áætlun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'Mynd R1 3-6'!$C$60:$H$60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'Mynd R1 3-6'!$C$62:$H$62</c:f>
              <c:numCache>
                <c:formatCode>#,##0.0</c:formatCode>
                <c:ptCount val="6"/>
                <c:pt idx="0">
                  <c:v>-51.5</c:v>
                </c:pt>
                <c:pt idx="1">
                  <c:v>-22.7</c:v>
                </c:pt>
                <c:pt idx="2">
                  <c:v>-12.2</c:v>
                </c:pt>
                <c:pt idx="3">
                  <c:v>-5</c:v>
                </c:pt>
                <c:pt idx="4">
                  <c:v>-4.2</c:v>
                </c:pt>
                <c:pt idx="5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3-4C10-8C20-9FDCBEFB9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3216816"/>
        <c:axId val="613216160"/>
      </c:barChart>
      <c:catAx>
        <c:axId val="61321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13216160"/>
        <c:crosses val="autoZero"/>
        <c:auto val="1"/>
        <c:lblAlgn val="ctr"/>
        <c:lblOffset val="100"/>
        <c:noMultiLvlLbl val="0"/>
      </c:catAx>
      <c:valAx>
        <c:axId val="61321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1321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Lánsfjárköfnuður</a:t>
            </a:r>
            <a:r>
              <a:rPr lang="en-GB" baseline="0"/>
              <a:t> A1-hluta ríkissjóðs, án sölu eigna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'Mynd R1 3-6'!$B$65</c:f>
              <c:strCache>
                <c:ptCount val="1"/>
                <c:pt idx="0">
                  <c:v>Lánsfjárjöfnuður án sölu eigna gildandi fjármálaáætlun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'Mynd R1 3-6'!$C$64:$H$64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'Mynd R1 3-6'!$C$65:$H$65</c:f>
              <c:numCache>
                <c:formatCode>#,##0.0</c:formatCode>
                <c:ptCount val="6"/>
                <c:pt idx="0">
                  <c:v>-72.5</c:v>
                </c:pt>
                <c:pt idx="1">
                  <c:v>-75</c:v>
                </c:pt>
                <c:pt idx="2">
                  <c:v>-58.2</c:v>
                </c:pt>
                <c:pt idx="3">
                  <c:v>-42.6</c:v>
                </c:pt>
                <c:pt idx="4">
                  <c:v>-34.5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0-46C6-BDF7-B8D076BC14B4}"/>
            </c:ext>
          </c:extLst>
        </c:ser>
        <c:ser>
          <c:idx val="1"/>
          <c:order val="1"/>
          <c:tx>
            <c:strRef>
              <c:f>'Mynd R1 3-6'!$B$66</c:f>
              <c:strCache>
                <c:ptCount val="1"/>
                <c:pt idx="0">
                  <c:v>Lánsfjárjöfnuður án sölu eigna framlögð áætlun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'Mynd R1 3-6'!$C$64:$H$64</c:f>
              <c:numCache>
                <c:formatCode>General</c:formatCode>
                <c:ptCount val="6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</c:numCache>
            </c:numRef>
          </c:cat>
          <c:val>
            <c:numRef>
              <c:f>'Mynd R1 3-6'!$C$66:$H$66</c:f>
              <c:numCache>
                <c:formatCode>#,##0.0</c:formatCode>
                <c:ptCount val="6"/>
                <c:pt idx="0">
                  <c:v>-114.2</c:v>
                </c:pt>
                <c:pt idx="1">
                  <c:v>-80.3</c:v>
                </c:pt>
                <c:pt idx="2">
                  <c:v>-84.2</c:v>
                </c:pt>
                <c:pt idx="3">
                  <c:v>-76.599999999999994</c:v>
                </c:pt>
                <c:pt idx="4">
                  <c:v>-71.400000000000006</c:v>
                </c:pt>
                <c:pt idx="5">
                  <c:v>-53.8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10-46C6-BDF7-B8D076BC1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885752"/>
        <c:axId val="583887720"/>
      </c:barChart>
      <c:catAx>
        <c:axId val="58388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83887720"/>
        <c:crosses val="autoZero"/>
        <c:auto val="1"/>
        <c:lblAlgn val="ctr"/>
        <c:lblOffset val="100"/>
        <c:noMultiLvlLbl val="0"/>
      </c:catAx>
      <c:valAx>
        <c:axId val="58388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8388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0" i="0" baseline="0">
                <a:effectLst/>
              </a:rPr>
              <a:t>Tekjur, gjöld og afkomahins opinbera 2017-2023, hlutfall af VLF</a:t>
            </a:r>
            <a:endParaRPr lang="x-none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6.8111064445004296E-2"/>
          <c:y val="8.2161526460351408E-2"/>
          <c:w val="0.91918476677275385"/>
          <c:h val="0.78039956512723696"/>
        </c:manualLayout>
      </c:layout>
      <c:lineChart>
        <c:grouping val="standard"/>
        <c:varyColors val="0"/>
        <c:ser>
          <c:idx val="1"/>
          <c:order val="0"/>
          <c:tx>
            <c:strRef>
              <c:f>'Mynd 7'!$D$37</c:f>
              <c:strCache>
                <c:ptCount val="1"/>
                <c:pt idx="0">
                  <c:v>Heildartekjur sem % af VLF ársfjórðungs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'Mynd 7'!$B$38:$B$65</c:f>
              <c:strCache>
                <c:ptCount val="28"/>
                <c:pt idx="0">
                  <c:v>2017Á1</c:v>
                </c:pt>
                <c:pt idx="1">
                  <c:v>2017Á2</c:v>
                </c:pt>
                <c:pt idx="2">
                  <c:v>2017Á3</c:v>
                </c:pt>
                <c:pt idx="3">
                  <c:v>2017Á4</c:v>
                </c:pt>
                <c:pt idx="4">
                  <c:v>2018Á1</c:v>
                </c:pt>
                <c:pt idx="5">
                  <c:v>2018Á2</c:v>
                </c:pt>
                <c:pt idx="6">
                  <c:v>2018Á3</c:v>
                </c:pt>
                <c:pt idx="7">
                  <c:v>2018Á4</c:v>
                </c:pt>
                <c:pt idx="8">
                  <c:v>2019Á1</c:v>
                </c:pt>
                <c:pt idx="9">
                  <c:v>2019Á2</c:v>
                </c:pt>
                <c:pt idx="10">
                  <c:v>2019Á3</c:v>
                </c:pt>
                <c:pt idx="11">
                  <c:v>2019Á4</c:v>
                </c:pt>
                <c:pt idx="12">
                  <c:v>2020Á1</c:v>
                </c:pt>
                <c:pt idx="13">
                  <c:v>2020Á2</c:v>
                </c:pt>
                <c:pt idx="14">
                  <c:v>2020Á3</c:v>
                </c:pt>
                <c:pt idx="15">
                  <c:v>2020Á4</c:v>
                </c:pt>
                <c:pt idx="16">
                  <c:v>2021Á1</c:v>
                </c:pt>
                <c:pt idx="17">
                  <c:v>2021Á2</c:v>
                </c:pt>
                <c:pt idx="18">
                  <c:v>2021Á3</c:v>
                </c:pt>
                <c:pt idx="19">
                  <c:v>2021Á4</c:v>
                </c:pt>
                <c:pt idx="20">
                  <c:v>2022Á1</c:v>
                </c:pt>
                <c:pt idx="21">
                  <c:v>2022Á2</c:v>
                </c:pt>
                <c:pt idx="22">
                  <c:v>2022Á3</c:v>
                </c:pt>
                <c:pt idx="23">
                  <c:v>2022Á4</c:v>
                </c:pt>
                <c:pt idx="24">
                  <c:v>2023Á1</c:v>
                </c:pt>
                <c:pt idx="25">
                  <c:v>2023Á2</c:v>
                </c:pt>
                <c:pt idx="26">
                  <c:v>2023Á3</c:v>
                </c:pt>
                <c:pt idx="27">
                  <c:v>2023Á4</c:v>
                </c:pt>
              </c:strCache>
            </c:strRef>
          </c:cat>
          <c:val>
            <c:numRef>
              <c:f>'Mynd 7'!$D$38:$D$65</c:f>
              <c:numCache>
                <c:formatCode>0.0</c:formatCode>
                <c:ptCount val="28"/>
                <c:pt idx="0">
                  <c:v>47.7</c:v>
                </c:pt>
                <c:pt idx="1">
                  <c:v>45.1</c:v>
                </c:pt>
                <c:pt idx="2">
                  <c:v>40.5</c:v>
                </c:pt>
                <c:pt idx="3">
                  <c:v>48.7</c:v>
                </c:pt>
                <c:pt idx="4">
                  <c:v>47.2</c:v>
                </c:pt>
                <c:pt idx="5">
                  <c:v>42.3</c:v>
                </c:pt>
                <c:pt idx="6">
                  <c:v>41.7</c:v>
                </c:pt>
                <c:pt idx="7">
                  <c:v>48.3</c:v>
                </c:pt>
                <c:pt idx="8">
                  <c:v>43.3</c:v>
                </c:pt>
                <c:pt idx="9">
                  <c:v>41</c:v>
                </c:pt>
                <c:pt idx="10">
                  <c:v>39.200000000000003</c:v>
                </c:pt>
                <c:pt idx="11">
                  <c:v>44.6</c:v>
                </c:pt>
                <c:pt idx="12">
                  <c:v>40.9</c:v>
                </c:pt>
                <c:pt idx="13">
                  <c:v>42</c:v>
                </c:pt>
                <c:pt idx="14">
                  <c:v>41.3</c:v>
                </c:pt>
                <c:pt idx="15">
                  <c:v>44.5</c:v>
                </c:pt>
                <c:pt idx="16">
                  <c:v>44.1</c:v>
                </c:pt>
                <c:pt idx="17">
                  <c:v>41.2</c:v>
                </c:pt>
                <c:pt idx="18">
                  <c:v>38.200000000000003</c:v>
                </c:pt>
                <c:pt idx="19">
                  <c:v>41.2</c:v>
                </c:pt>
                <c:pt idx="20">
                  <c:v>46.5</c:v>
                </c:pt>
                <c:pt idx="21">
                  <c:v>42.9</c:v>
                </c:pt>
                <c:pt idx="22">
                  <c:v>39</c:v>
                </c:pt>
                <c:pt idx="23">
                  <c:v>42.2</c:v>
                </c:pt>
                <c:pt idx="24">
                  <c:v>42.3</c:v>
                </c:pt>
                <c:pt idx="25">
                  <c:v>40</c:v>
                </c:pt>
                <c:pt idx="26">
                  <c:v>40.1</c:v>
                </c:pt>
                <c:pt idx="27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5-43A7-A8EA-DF55D915588E}"/>
            </c:ext>
          </c:extLst>
        </c:ser>
        <c:ser>
          <c:idx val="2"/>
          <c:order val="1"/>
          <c:tx>
            <c:strRef>
              <c:f>'Mynd 7'!$E$37</c:f>
              <c:strCache>
                <c:ptCount val="1"/>
                <c:pt idx="0">
                  <c:v>Heildarútgjöld sem % af VLF ársfjórðungs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'Mynd 7'!$B$38:$B$65</c:f>
              <c:strCache>
                <c:ptCount val="28"/>
                <c:pt idx="0">
                  <c:v>2017Á1</c:v>
                </c:pt>
                <c:pt idx="1">
                  <c:v>2017Á2</c:v>
                </c:pt>
                <c:pt idx="2">
                  <c:v>2017Á3</c:v>
                </c:pt>
                <c:pt idx="3">
                  <c:v>2017Á4</c:v>
                </c:pt>
                <c:pt idx="4">
                  <c:v>2018Á1</c:v>
                </c:pt>
                <c:pt idx="5">
                  <c:v>2018Á2</c:v>
                </c:pt>
                <c:pt idx="6">
                  <c:v>2018Á3</c:v>
                </c:pt>
                <c:pt idx="7">
                  <c:v>2018Á4</c:v>
                </c:pt>
                <c:pt idx="8">
                  <c:v>2019Á1</c:v>
                </c:pt>
                <c:pt idx="9">
                  <c:v>2019Á2</c:v>
                </c:pt>
                <c:pt idx="10">
                  <c:v>2019Á3</c:v>
                </c:pt>
                <c:pt idx="11">
                  <c:v>2019Á4</c:v>
                </c:pt>
                <c:pt idx="12">
                  <c:v>2020Á1</c:v>
                </c:pt>
                <c:pt idx="13">
                  <c:v>2020Á2</c:v>
                </c:pt>
                <c:pt idx="14">
                  <c:v>2020Á3</c:v>
                </c:pt>
                <c:pt idx="15">
                  <c:v>2020Á4</c:v>
                </c:pt>
                <c:pt idx="16">
                  <c:v>2021Á1</c:v>
                </c:pt>
                <c:pt idx="17">
                  <c:v>2021Á2</c:v>
                </c:pt>
                <c:pt idx="18">
                  <c:v>2021Á3</c:v>
                </c:pt>
                <c:pt idx="19">
                  <c:v>2021Á4</c:v>
                </c:pt>
                <c:pt idx="20">
                  <c:v>2022Á1</c:v>
                </c:pt>
                <c:pt idx="21">
                  <c:v>2022Á2</c:v>
                </c:pt>
                <c:pt idx="22">
                  <c:v>2022Á3</c:v>
                </c:pt>
                <c:pt idx="23">
                  <c:v>2022Á4</c:v>
                </c:pt>
                <c:pt idx="24">
                  <c:v>2023Á1</c:v>
                </c:pt>
                <c:pt idx="25">
                  <c:v>2023Á2</c:v>
                </c:pt>
                <c:pt idx="26">
                  <c:v>2023Á3</c:v>
                </c:pt>
                <c:pt idx="27">
                  <c:v>2023Á4</c:v>
                </c:pt>
              </c:strCache>
            </c:strRef>
          </c:cat>
          <c:val>
            <c:numRef>
              <c:f>'Mynd 7'!$E$38:$E$65</c:f>
              <c:numCache>
                <c:formatCode>0.0</c:formatCode>
                <c:ptCount val="28"/>
                <c:pt idx="0">
                  <c:v>43.6</c:v>
                </c:pt>
                <c:pt idx="1">
                  <c:v>52.1</c:v>
                </c:pt>
                <c:pt idx="2">
                  <c:v>38.6</c:v>
                </c:pt>
                <c:pt idx="3">
                  <c:v>43.9</c:v>
                </c:pt>
                <c:pt idx="4">
                  <c:v>44.1</c:v>
                </c:pt>
                <c:pt idx="5">
                  <c:v>44.2</c:v>
                </c:pt>
                <c:pt idx="6">
                  <c:v>40.299999999999997</c:v>
                </c:pt>
                <c:pt idx="7">
                  <c:v>46.9</c:v>
                </c:pt>
                <c:pt idx="8">
                  <c:v>44.9</c:v>
                </c:pt>
                <c:pt idx="9">
                  <c:v>44.1</c:v>
                </c:pt>
                <c:pt idx="10">
                  <c:v>40.4</c:v>
                </c:pt>
                <c:pt idx="11">
                  <c:v>45.1</c:v>
                </c:pt>
                <c:pt idx="12">
                  <c:v>47.9</c:v>
                </c:pt>
                <c:pt idx="13">
                  <c:v>54.6</c:v>
                </c:pt>
                <c:pt idx="14">
                  <c:v>48.9</c:v>
                </c:pt>
                <c:pt idx="15">
                  <c:v>53</c:v>
                </c:pt>
                <c:pt idx="16">
                  <c:v>52</c:v>
                </c:pt>
                <c:pt idx="17">
                  <c:v>51.7</c:v>
                </c:pt>
                <c:pt idx="18">
                  <c:v>45</c:v>
                </c:pt>
                <c:pt idx="19">
                  <c:v>49.6</c:v>
                </c:pt>
                <c:pt idx="20">
                  <c:v>47</c:v>
                </c:pt>
                <c:pt idx="21">
                  <c:v>46.9</c:v>
                </c:pt>
                <c:pt idx="22">
                  <c:v>43.9</c:v>
                </c:pt>
                <c:pt idx="23">
                  <c:v>48.3</c:v>
                </c:pt>
                <c:pt idx="24">
                  <c:v>44.5</c:v>
                </c:pt>
                <c:pt idx="25">
                  <c:v>44.7</c:v>
                </c:pt>
                <c:pt idx="26">
                  <c:v>41.9</c:v>
                </c:pt>
                <c:pt idx="27">
                  <c:v>49.5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85-43A7-A8EA-DF55D915588E}"/>
            </c:ext>
          </c:extLst>
        </c:ser>
        <c:ser>
          <c:idx val="4"/>
          <c:order val="2"/>
          <c:tx>
            <c:strRef>
              <c:f>'Mynd 7'!$G$37</c:f>
              <c:strCache>
                <c:ptCount val="1"/>
                <c:pt idx="0">
                  <c:v>Tekjur, meðaltöl 2017-2019, 2020-2022 og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1.9285744973113691E-2"/>
                  <c:y val="3.9485260190052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85-43A7-A8EA-DF55D915588E}"/>
                </c:ext>
              </c:extLst>
            </c:dLbl>
            <c:dLbl>
              <c:idx val="17"/>
              <c:layout>
                <c:manualLayout>
                  <c:x val="-4.0766805907595675E-2"/>
                  <c:y val="4.4702438982876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85-43A7-A8EA-DF55D915588E}"/>
                </c:ext>
              </c:extLst>
            </c:dLbl>
            <c:dLbl>
              <c:idx val="26"/>
              <c:layout>
                <c:manualLayout>
                  <c:x val="-4.6211449671413607E-2"/>
                  <c:y val="6.1330119521273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85-43A7-A8EA-DF55D91558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'Mynd 7'!$B$38:$B$65</c:f>
              <c:strCache>
                <c:ptCount val="28"/>
                <c:pt idx="0">
                  <c:v>2017Á1</c:v>
                </c:pt>
                <c:pt idx="1">
                  <c:v>2017Á2</c:v>
                </c:pt>
                <c:pt idx="2">
                  <c:v>2017Á3</c:v>
                </c:pt>
                <c:pt idx="3">
                  <c:v>2017Á4</c:v>
                </c:pt>
                <c:pt idx="4">
                  <c:v>2018Á1</c:v>
                </c:pt>
                <c:pt idx="5">
                  <c:v>2018Á2</c:v>
                </c:pt>
                <c:pt idx="6">
                  <c:v>2018Á3</c:v>
                </c:pt>
                <c:pt idx="7">
                  <c:v>2018Á4</c:v>
                </c:pt>
                <c:pt idx="8">
                  <c:v>2019Á1</c:v>
                </c:pt>
                <c:pt idx="9">
                  <c:v>2019Á2</c:v>
                </c:pt>
                <c:pt idx="10">
                  <c:v>2019Á3</c:v>
                </c:pt>
                <c:pt idx="11">
                  <c:v>2019Á4</c:v>
                </c:pt>
                <c:pt idx="12">
                  <c:v>2020Á1</c:v>
                </c:pt>
                <c:pt idx="13">
                  <c:v>2020Á2</c:v>
                </c:pt>
                <c:pt idx="14">
                  <c:v>2020Á3</c:v>
                </c:pt>
                <c:pt idx="15">
                  <c:v>2020Á4</c:v>
                </c:pt>
                <c:pt idx="16">
                  <c:v>2021Á1</c:v>
                </c:pt>
                <c:pt idx="17">
                  <c:v>2021Á2</c:v>
                </c:pt>
                <c:pt idx="18">
                  <c:v>2021Á3</c:v>
                </c:pt>
                <c:pt idx="19">
                  <c:v>2021Á4</c:v>
                </c:pt>
                <c:pt idx="20">
                  <c:v>2022Á1</c:v>
                </c:pt>
                <c:pt idx="21">
                  <c:v>2022Á2</c:v>
                </c:pt>
                <c:pt idx="22">
                  <c:v>2022Á3</c:v>
                </c:pt>
                <c:pt idx="23">
                  <c:v>2022Á4</c:v>
                </c:pt>
                <c:pt idx="24">
                  <c:v>2023Á1</c:v>
                </c:pt>
                <c:pt idx="25">
                  <c:v>2023Á2</c:v>
                </c:pt>
                <c:pt idx="26">
                  <c:v>2023Á3</c:v>
                </c:pt>
                <c:pt idx="27">
                  <c:v>2023Á4</c:v>
                </c:pt>
              </c:strCache>
            </c:strRef>
          </c:cat>
          <c:val>
            <c:numRef>
              <c:f>'Mynd 7'!$G$38:$G$65</c:f>
              <c:numCache>
                <c:formatCode>#,##0.0</c:formatCode>
                <c:ptCount val="28"/>
                <c:pt idx="0">
                  <c:v>44.133333333333333</c:v>
                </c:pt>
                <c:pt idx="1">
                  <c:v>44.133333333333333</c:v>
                </c:pt>
                <c:pt idx="2">
                  <c:v>44.133333333333333</c:v>
                </c:pt>
                <c:pt idx="3">
                  <c:v>44.133333333333333</c:v>
                </c:pt>
                <c:pt idx="4">
                  <c:v>44.133333333333333</c:v>
                </c:pt>
                <c:pt idx="5">
                  <c:v>44.133333333333333</c:v>
                </c:pt>
                <c:pt idx="6">
                  <c:v>44.133333333333333</c:v>
                </c:pt>
                <c:pt idx="7">
                  <c:v>44.133333333333333</c:v>
                </c:pt>
                <c:pt idx="8">
                  <c:v>44.133333333333333</c:v>
                </c:pt>
                <c:pt idx="9">
                  <c:v>44.133333333333333</c:v>
                </c:pt>
                <c:pt idx="10">
                  <c:v>44.133333333333333</c:v>
                </c:pt>
                <c:pt idx="11">
                  <c:v>44.133333333333333</c:v>
                </c:pt>
                <c:pt idx="12">
                  <c:v>41.999999999999993</c:v>
                </c:pt>
                <c:pt idx="13">
                  <c:v>41.999999999999993</c:v>
                </c:pt>
                <c:pt idx="14">
                  <c:v>41.999999999999993</c:v>
                </c:pt>
                <c:pt idx="15">
                  <c:v>41.999999999999993</c:v>
                </c:pt>
                <c:pt idx="16">
                  <c:v>41.999999999999993</c:v>
                </c:pt>
                <c:pt idx="17">
                  <c:v>41.999999999999993</c:v>
                </c:pt>
                <c:pt idx="18">
                  <c:v>41.999999999999993</c:v>
                </c:pt>
                <c:pt idx="19">
                  <c:v>41.999999999999993</c:v>
                </c:pt>
                <c:pt idx="20">
                  <c:v>41.999999999999993</c:v>
                </c:pt>
                <c:pt idx="21">
                  <c:v>41.999999999999993</c:v>
                </c:pt>
                <c:pt idx="22">
                  <c:v>41.999999999999993</c:v>
                </c:pt>
                <c:pt idx="23">
                  <c:v>41.999999999999993</c:v>
                </c:pt>
                <c:pt idx="24">
                  <c:v>43.125</c:v>
                </c:pt>
                <c:pt idx="25">
                  <c:v>43.125</c:v>
                </c:pt>
                <c:pt idx="26">
                  <c:v>43.125</c:v>
                </c:pt>
                <c:pt idx="27">
                  <c:v>43.125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385-43A7-A8EA-DF55D915588E}"/>
            </c:ext>
          </c:extLst>
        </c:ser>
        <c:ser>
          <c:idx val="5"/>
          <c:order val="3"/>
          <c:tx>
            <c:strRef>
              <c:f>'Mynd 7'!$H$37</c:f>
              <c:strCache>
                <c:ptCount val="1"/>
                <c:pt idx="0">
                  <c:v>Gjöld, meðaltöl 2017-2019, 2020-2022 og 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4.5664754808622541E-3"/>
                  <c:y val="-5.9502482205472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85-43A7-A8EA-DF55D915588E}"/>
                </c:ext>
              </c:extLst>
            </c:dLbl>
            <c:dLbl>
              <c:idx val="17"/>
              <c:layout>
                <c:manualLayout>
                  <c:x val="-2.9877518379959958E-2"/>
                  <c:y val="-6.9612864718598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85-43A7-A8EA-DF55D915588E}"/>
                </c:ext>
              </c:extLst>
            </c:dLbl>
            <c:dLbl>
              <c:idx val="26"/>
              <c:layout>
                <c:manualLayout>
                  <c:x val="-7.3366740883415757E-2"/>
                  <c:y val="-9.245846748123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85-43A7-A8EA-DF55D91558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'Mynd 7'!$B$38:$B$65</c:f>
              <c:strCache>
                <c:ptCount val="28"/>
                <c:pt idx="0">
                  <c:v>2017Á1</c:v>
                </c:pt>
                <c:pt idx="1">
                  <c:v>2017Á2</c:v>
                </c:pt>
                <c:pt idx="2">
                  <c:v>2017Á3</c:v>
                </c:pt>
                <c:pt idx="3">
                  <c:v>2017Á4</c:v>
                </c:pt>
                <c:pt idx="4">
                  <c:v>2018Á1</c:v>
                </c:pt>
                <c:pt idx="5">
                  <c:v>2018Á2</c:v>
                </c:pt>
                <c:pt idx="6">
                  <c:v>2018Á3</c:v>
                </c:pt>
                <c:pt idx="7">
                  <c:v>2018Á4</c:v>
                </c:pt>
                <c:pt idx="8">
                  <c:v>2019Á1</c:v>
                </c:pt>
                <c:pt idx="9">
                  <c:v>2019Á2</c:v>
                </c:pt>
                <c:pt idx="10">
                  <c:v>2019Á3</c:v>
                </c:pt>
                <c:pt idx="11">
                  <c:v>2019Á4</c:v>
                </c:pt>
                <c:pt idx="12">
                  <c:v>2020Á1</c:v>
                </c:pt>
                <c:pt idx="13">
                  <c:v>2020Á2</c:v>
                </c:pt>
                <c:pt idx="14">
                  <c:v>2020Á3</c:v>
                </c:pt>
                <c:pt idx="15">
                  <c:v>2020Á4</c:v>
                </c:pt>
                <c:pt idx="16">
                  <c:v>2021Á1</c:v>
                </c:pt>
                <c:pt idx="17">
                  <c:v>2021Á2</c:v>
                </c:pt>
                <c:pt idx="18">
                  <c:v>2021Á3</c:v>
                </c:pt>
                <c:pt idx="19">
                  <c:v>2021Á4</c:v>
                </c:pt>
                <c:pt idx="20">
                  <c:v>2022Á1</c:v>
                </c:pt>
                <c:pt idx="21">
                  <c:v>2022Á2</c:v>
                </c:pt>
                <c:pt idx="22">
                  <c:v>2022Á3</c:v>
                </c:pt>
                <c:pt idx="23">
                  <c:v>2022Á4</c:v>
                </c:pt>
                <c:pt idx="24">
                  <c:v>2023Á1</c:v>
                </c:pt>
                <c:pt idx="25">
                  <c:v>2023Á2</c:v>
                </c:pt>
                <c:pt idx="26">
                  <c:v>2023Á3</c:v>
                </c:pt>
                <c:pt idx="27">
                  <c:v>2023Á4</c:v>
                </c:pt>
              </c:strCache>
            </c:strRef>
          </c:cat>
          <c:val>
            <c:numRef>
              <c:f>'Mynd 7'!$H$38:$H$65</c:f>
              <c:numCache>
                <c:formatCode>#,##0.0</c:formatCode>
                <c:ptCount val="28"/>
                <c:pt idx="0">
                  <c:v>44.016666666666659</c:v>
                </c:pt>
                <c:pt idx="1">
                  <c:v>44.016666666666659</c:v>
                </c:pt>
                <c:pt idx="2">
                  <c:v>44.016666666666659</c:v>
                </c:pt>
                <c:pt idx="3">
                  <c:v>44.016666666666659</c:v>
                </c:pt>
                <c:pt idx="4">
                  <c:v>44.016666666666659</c:v>
                </c:pt>
                <c:pt idx="5">
                  <c:v>44.016666666666659</c:v>
                </c:pt>
                <c:pt idx="6">
                  <c:v>44.016666666666659</c:v>
                </c:pt>
                <c:pt idx="7">
                  <c:v>44.016666666666659</c:v>
                </c:pt>
                <c:pt idx="8">
                  <c:v>44.016666666666659</c:v>
                </c:pt>
                <c:pt idx="9">
                  <c:v>44.016666666666659</c:v>
                </c:pt>
                <c:pt idx="10">
                  <c:v>44.016666666666659</c:v>
                </c:pt>
                <c:pt idx="11">
                  <c:v>44.016666666666659</c:v>
                </c:pt>
                <c:pt idx="12">
                  <c:v>49.066666666666663</c:v>
                </c:pt>
                <c:pt idx="13">
                  <c:v>49.066666666666663</c:v>
                </c:pt>
                <c:pt idx="14">
                  <c:v>49.066666666666663</c:v>
                </c:pt>
                <c:pt idx="15">
                  <c:v>49.066666666666663</c:v>
                </c:pt>
                <c:pt idx="16">
                  <c:v>49.066666666666663</c:v>
                </c:pt>
                <c:pt idx="17">
                  <c:v>49.066666666666663</c:v>
                </c:pt>
                <c:pt idx="18">
                  <c:v>49.066666666666663</c:v>
                </c:pt>
                <c:pt idx="19">
                  <c:v>49.066666666666663</c:v>
                </c:pt>
                <c:pt idx="20">
                  <c:v>49.066666666666663</c:v>
                </c:pt>
                <c:pt idx="21">
                  <c:v>49.066666666666663</c:v>
                </c:pt>
                <c:pt idx="22">
                  <c:v>49.066666666666663</c:v>
                </c:pt>
                <c:pt idx="23">
                  <c:v>49.066666666666663</c:v>
                </c:pt>
                <c:pt idx="24">
                  <c:v>45.15</c:v>
                </c:pt>
                <c:pt idx="25">
                  <c:v>45.15</c:v>
                </c:pt>
                <c:pt idx="26">
                  <c:v>45.15</c:v>
                </c:pt>
                <c:pt idx="27">
                  <c:v>45.15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385-43A7-A8EA-DF55D9155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777136"/>
        <c:axId val="429781072"/>
      </c:lineChart>
      <c:catAx>
        <c:axId val="42977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29781072"/>
        <c:crosses val="autoZero"/>
        <c:auto val="1"/>
        <c:lblAlgn val="ctr"/>
        <c:lblOffset val="100"/>
        <c:noMultiLvlLbl val="0"/>
      </c:catAx>
      <c:valAx>
        <c:axId val="429781072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af VLF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2977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41990221648447"/>
          <c:y val="0.54037904508537549"/>
          <c:w val="0.68579160904656855"/>
          <c:h val="0.26642455640562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Frumjöfnuður 2023 -  2029, milljarðar kr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'Mynd 8'!$B$30</c:f>
              <c:strCache>
                <c:ptCount val="1"/>
                <c:pt idx="0">
                  <c:v>Frumjöfnuður á greiðslugrunni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'Mynd 8'!$C$29:$I$29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'Mynd 8'!$C$30:$I$30</c:f>
              <c:numCache>
                <c:formatCode>0.0</c:formatCode>
                <c:ptCount val="7"/>
                <c:pt idx="0">
                  <c:v>14.500000000000007</c:v>
                </c:pt>
                <c:pt idx="1">
                  <c:v>-41.85291517157782</c:v>
                </c:pt>
                <c:pt idx="2">
                  <c:v>-22.203165364248051</c:v>
                </c:pt>
                <c:pt idx="3">
                  <c:v>-14.767434840360373</c:v>
                </c:pt>
                <c:pt idx="4">
                  <c:v>-2.6839774750393346</c:v>
                </c:pt>
                <c:pt idx="5">
                  <c:v>8.7220012142049086</c:v>
                </c:pt>
                <c:pt idx="6">
                  <c:v>23.219442641047102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6-4CC7-8252-316C1E45608A}"/>
            </c:ext>
          </c:extLst>
        </c:ser>
        <c:ser>
          <c:idx val="1"/>
          <c:order val="1"/>
          <c:tx>
            <c:strRef>
              <c:f>'Mynd 8'!$B$31</c:f>
              <c:strCache>
                <c:ptCount val="1"/>
                <c:pt idx="0">
                  <c:v>Frumjöfnuður á rekstrargrunni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'Mynd 8'!$C$29:$I$29</c:f>
              <c:numCache>
                <c:formatCode>General</c:formatCode>
                <c:ptCount val="7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</c:numCache>
            </c:numRef>
          </c:cat>
          <c:val>
            <c:numRef>
              <c:f>'Mynd 8'!$C$31:$I$31</c:f>
              <c:numCache>
                <c:formatCode>#,##0.0</c:formatCode>
                <c:ptCount val="7"/>
                <c:pt idx="0">
                  <c:v>23.228800000000092</c:v>
                </c:pt>
                <c:pt idx="1">
                  <c:v>21.800000000000399</c:v>
                </c:pt>
                <c:pt idx="2">
                  <c:v>40.699999999999591</c:v>
                </c:pt>
                <c:pt idx="3">
                  <c:v>51.600000000000364</c:v>
                </c:pt>
                <c:pt idx="4">
                  <c:v>66.999999999999773</c:v>
                </c:pt>
                <c:pt idx="5">
                  <c:v>82.500000000000455</c:v>
                </c:pt>
                <c:pt idx="6">
                  <c:v>101.29999999999995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A6-4CC7-8252-316C1E456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4248920"/>
        <c:axId val="794242688"/>
      </c:barChart>
      <c:catAx>
        <c:axId val="79424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94242688"/>
        <c:crosses val="autoZero"/>
        <c:auto val="1"/>
        <c:lblAlgn val="ctr"/>
        <c:lblOffset val="100"/>
        <c:noMultiLvlLbl val="0"/>
      </c:catAx>
      <c:valAx>
        <c:axId val="79424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ma.kr.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94248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Áætlanir</a:t>
            </a:r>
            <a:r>
              <a:rPr lang="en-GB" baseline="0"/>
              <a:t> um heildarjöfnuð og lánsfjárjöfnuð árið 2024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'Mynd 9'!$B$32</c:f>
              <c:strCache>
                <c:ptCount val="1"/>
                <c:pt idx="0">
                  <c:v>Heildarafkoma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'Mynd 9'!$C$31:$D$31</c:f>
              <c:strCache>
                <c:ptCount val="2"/>
                <c:pt idx="0">
                  <c:v>Fjárlög 2024</c:v>
                </c:pt>
                <c:pt idx="1">
                  <c:v>Áætlun 2024</c:v>
                </c:pt>
              </c:strCache>
            </c:strRef>
          </c:cat>
          <c:val>
            <c:numRef>
              <c:f>'Mynd 9'!$C$32:$D$32</c:f>
              <c:numCache>
                <c:formatCode>General</c:formatCode>
                <c:ptCount val="2"/>
                <c:pt idx="0">
                  <c:v>-51.2</c:v>
                </c:pt>
                <c:pt idx="1">
                  <c:v>-44.5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A-4D97-9B03-38A43747AE94}"/>
            </c:ext>
          </c:extLst>
        </c:ser>
        <c:ser>
          <c:idx val="1"/>
          <c:order val="1"/>
          <c:tx>
            <c:strRef>
              <c:f>'Mynd 9'!$B$33</c:f>
              <c:strCache>
                <c:ptCount val="1"/>
                <c:pt idx="0">
                  <c:v>Lánsfjárjöfnuður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'Mynd 9'!$C$31:$D$31</c:f>
              <c:strCache>
                <c:ptCount val="2"/>
                <c:pt idx="0">
                  <c:v>Fjárlög 2024</c:v>
                </c:pt>
                <c:pt idx="1">
                  <c:v>Áætlun 2024</c:v>
                </c:pt>
              </c:strCache>
            </c:strRef>
          </c:cat>
          <c:val>
            <c:numRef>
              <c:f>'Mynd 9'!$C$33:$D$33</c:f>
              <c:numCache>
                <c:formatCode>General</c:formatCode>
                <c:ptCount val="2"/>
                <c:pt idx="0">
                  <c:v>-26.3</c:v>
                </c:pt>
                <c:pt idx="1">
                  <c:v>-66.2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A-4D97-9B03-38A43747AE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4065096"/>
        <c:axId val="654064440"/>
      </c:barChart>
      <c:catAx>
        <c:axId val="65406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54064440"/>
        <c:crosses val="autoZero"/>
        <c:auto val="1"/>
        <c:lblAlgn val="ctr"/>
        <c:lblOffset val="100"/>
        <c:noMultiLvlLbl val="0"/>
      </c:catAx>
      <c:valAx>
        <c:axId val="6540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ma.kr.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5406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1078865</xdr:colOff>
      <xdr:row>7</xdr:row>
      <xdr:rowOff>36195</xdr:rowOff>
    </xdr:from>
    <xdr:to>
      <xdr:col>11</xdr:col>
      <xdr:colOff>208915</xdr:colOff>
      <xdr:row>27</xdr:row>
      <xdr:rowOff>78105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9999A6-53DE-4737-A048-54E3F07D1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7</xdr:col>
      <xdr:colOff>285750</xdr:colOff>
      <xdr:row>21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D1D23E-5B08-40C7-8501-CF3DB0C22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5</xdr:row>
      <xdr:rowOff>165099</xdr:rowOff>
    </xdr:from>
    <xdr:to>
      <xdr:col>7</xdr:col>
      <xdr:colOff>285750</xdr:colOff>
      <xdr:row>27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07A774-DBB3-4D73-9E80-5AFCE3C20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6</xdr:row>
      <xdr:rowOff>28575</xdr:rowOff>
    </xdr:from>
    <xdr:to>
      <xdr:col>10</xdr:col>
      <xdr:colOff>390526</xdr:colOff>
      <xdr:row>31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BBB4FF-96B1-40D5-865F-53A660AD0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53975</xdr:colOff>
      <xdr:row>6</xdr:row>
      <xdr:rowOff>121919</xdr:rowOff>
    </xdr:from>
    <xdr:to>
      <xdr:col>11</xdr:col>
      <xdr:colOff>314325</xdr:colOff>
      <xdr:row>30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A43883-DE4D-4E66-8FAF-EBB07439E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</xdr:colOff>
      <xdr:row>6</xdr:row>
      <xdr:rowOff>49213</xdr:rowOff>
    </xdr:from>
    <xdr:to>
      <xdr:col>11</xdr:col>
      <xdr:colOff>95250</xdr:colOff>
      <xdr:row>25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13C868-A95C-48C6-9A12-4E9D8EAAE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285750</xdr:colOff>
      <xdr:row>24</xdr:row>
      <xdr:rowOff>27305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B7C9B3-DA0F-4E2D-BBE7-47FFCB1E6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5</xdr:row>
      <xdr:rowOff>75565</xdr:rowOff>
    </xdr:from>
    <xdr:to>
      <xdr:col>9</xdr:col>
      <xdr:colOff>552451</xdr:colOff>
      <xdr:row>24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95E4B7-C401-4146-886B-FD332774C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6351</xdr:colOff>
      <xdr:row>5</xdr:row>
      <xdr:rowOff>112711</xdr:rowOff>
    </xdr:from>
    <xdr:to>
      <xdr:col>11</xdr:col>
      <xdr:colOff>311151</xdr:colOff>
      <xdr:row>28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077DAF-A350-404C-ADA0-9EDE87232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6</xdr:row>
      <xdr:rowOff>39687</xdr:rowOff>
    </xdr:from>
    <xdr:to>
      <xdr:col>8</xdr:col>
      <xdr:colOff>419099</xdr:colOff>
      <xdr:row>27</xdr:row>
      <xdr:rowOff>130175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A054ED-6170-4BFB-8435-0FBB8713F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</xdr:colOff>
      <xdr:row>5</xdr:row>
      <xdr:rowOff>101600</xdr:rowOff>
    </xdr:from>
    <xdr:to>
      <xdr:col>8</xdr:col>
      <xdr:colOff>533400</xdr:colOff>
      <xdr:row>27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0AB4502-8465-48BA-AC46-B26ADDADC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70909</xdr:colOff>
      <xdr:row>7</xdr:row>
      <xdr:rowOff>4233</xdr:rowOff>
    </xdr:from>
    <xdr:to>
      <xdr:col>13</xdr:col>
      <xdr:colOff>63500</xdr:colOff>
      <xdr:row>30</xdr:row>
      <xdr:rowOff>109008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103FEB-EFEC-4E9D-8DDB-2342F7ABC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92710</xdr:colOff>
      <xdr:row>5</xdr:row>
      <xdr:rowOff>87311</xdr:rowOff>
    </xdr:from>
    <xdr:to>
      <xdr:col>9</xdr:col>
      <xdr:colOff>485774</xdr:colOff>
      <xdr:row>25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CE1A8F-D55C-4025-90AC-7BD398D97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587375</xdr:colOff>
      <xdr:row>6</xdr:row>
      <xdr:rowOff>87312</xdr:rowOff>
    </xdr:from>
    <xdr:to>
      <xdr:col>9</xdr:col>
      <xdr:colOff>47625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07EBE7-5F50-416F-9D77-B902A1520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48259</xdr:colOff>
      <xdr:row>5</xdr:row>
      <xdr:rowOff>82868</xdr:rowOff>
    </xdr:from>
    <xdr:to>
      <xdr:col>9</xdr:col>
      <xdr:colOff>228600</xdr:colOff>
      <xdr:row>26</xdr:row>
      <xdr:rowOff>95251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242E67-C798-422E-9DBA-68AEE7193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6</xdr:row>
      <xdr:rowOff>1586</xdr:rowOff>
    </xdr:from>
    <xdr:to>
      <xdr:col>9</xdr:col>
      <xdr:colOff>155574</xdr:colOff>
      <xdr:row>27</xdr:row>
      <xdr:rowOff>31749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C2CC23-A310-4D39-9242-7E31FABCB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6</xdr:row>
      <xdr:rowOff>49212</xdr:rowOff>
    </xdr:from>
    <xdr:to>
      <xdr:col>10</xdr:col>
      <xdr:colOff>187325</xdr:colOff>
      <xdr:row>24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C2234F-9FF5-424B-8630-A30BD6CAA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522605</xdr:colOff>
      <xdr:row>6</xdr:row>
      <xdr:rowOff>29210</xdr:rowOff>
    </xdr:from>
    <xdr:to>
      <xdr:col>7</xdr:col>
      <xdr:colOff>514350</xdr:colOff>
      <xdr:row>26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C8B00A-DA14-4DE6-8366-75BA86861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603249</xdr:colOff>
      <xdr:row>5</xdr:row>
      <xdr:rowOff>83502</xdr:rowOff>
    </xdr:from>
    <xdr:to>
      <xdr:col>12</xdr:col>
      <xdr:colOff>9525</xdr:colOff>
      <xdr:row>26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FD8EA6-AFE6-41AF-87AE-C2321FD1F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558800</xdr:colOff>
      <xdr:row>6</xdr:row>
      <xdr:rowOff>73977</xdr:rowOff>
    </xdr:from>
    <xdr:to>
      <xdr:col>11</xdr:col>
      <xdr:colOff>600075</xdr:colOff>
      <xdr:row>29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8BA70C-7F59-4F70-8501-14067FA8D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46355</xdr:colOff>
      <xdr:row>6</xdr:row>
      <xdr:rowOff>64135</xdr:rowOff>
    </xdr:from>
    <xdr:to>
      <xdr:col>11</xdr:col>
      <xdr:colOff>247650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FF1E48-6CA0-4CA1-8A84-30CA8A88C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589280</xdr:colOff>
      <xdr:row>7</xdr:row>
      <xdr:rowOff>59372</xdr:rowOff>
    </xdr:from>
    <xdr:to>
      <xdr:col>6</xdr:col>
      <xdr:colOff>703580</xdr:colOff>
      <xdr:row>23</xdr:row>
      <xdr:rowOff>95567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9D7B9F-34A3-4338-979F-814C2114B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12065</xdr:colOff>
      <xdr:row>7</xdr:row>
      <xdr:rowOff>29527</xdr:rowOff>
    </xdr:from>
    <xdr:to>
      <xdr:col>16</xdr:col>
      <xdr:colOff>316865</xdr:colOff>
      <xdr:row>23</xdr:row>
      <xdr:rowOff>65722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25029C-F3C4-4A3A-B0D0-B0174BEAE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596900</xdr:colOff>
      <xdr:row>26</xdr:row>
      <xdr:rowOff>28892</xdr:rowOff>
    </xdr:from>
    <xdr:to>
      <xdr:col>6</xdr:col>
      <xdr:colOff>711200</xdr:colOff>
      <xdr:row>41</xdr:row>
      <xdr:rowOff>66992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C914DCC-76EB-4263-9014-717FB7033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591185</xdr:colOff>
      <xdr:row>26</xdr:row>
      <xdr:rowOff>35877</xdr:rowOff>
    </xdr:from>
    <xdr:to>
      <xdr:col>16</xdr:col>
      <xdr:colOff>286385</xdr:colOff>
      <xdr:row>41</xdr:row>
      <xdr:rowOff>64452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8F3CAD2-AC03-4E0F-8E62-6BCA4A833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161923</xdr:colOff>
      <xdr:row>6</xdr:row>
      <xdr:rowOff>58732</xdr:rowOff>
    </xdr:from>
    <xdr:to>
      <xdr:col>11</xdr:col>
      <xdr:colOff>180975</xdr:colOff>
      <xdr:row>32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B7D2C8-BACC-447A-83B8-EB3C71899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69215</xdr:rowOff>
    </xdr:from>
    <xdr:to>
      <xdr:col>9</xdr:col>
      <xdr:colOff>439420</xdr:colOff>
      <xdr:row>25</xdr:row>
      <xdr:rowOff>153670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60838C-6FC2-4890-8437-AC077BF4E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10</xdr:col>
      <xdr:colOff>183515</xdr:colOff>
      <xdr:row>28</xdr:row>
      <xdr:rowOff>100965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67C112-E6F1-4080-B192-E19882423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</xdr:colOff>
      <xdr:row>6</xdr:row>
      <xdr:rowOff>1270</xdr:rowOff>
    </xdr:from>
    <xdr:to>
      <xdr:col>10</xdr:col>
      <xdr:colOff>35560</xdr:colOff>
      <xdr:row>28</xdr:row>
      <xdr:rowOff>27305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ED99DC-5E75-4645-B112-D4D6A8546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92710</xdr:colOff>
      <xdr:row>6</xdr:row>
      <xdr:rowOff>36830</xdr:rowOff>
    </xdr:from>
    <xdr:to>
      <xdr:col>10</xdr:col>
      <xdr:colOff>342900</xdr:colOff>
      <xdr:row>28</xdr:row>
      <xdr:rowOff>69215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5324B6-858B-4859-81F5-74380006B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75565</xdr:colOff>
      <xdr:row>6</xdr:row>
      <xdr:rowOff>1905</xdr:rowOff>
    </xdr:from>
    <xdr:to>
      <xdr:col>11</xdr:col>
      <xdr:colOff>85725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60CF39-A81C-4CA8-8B63-40F2DABAAF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89E3D12-89F0-4945-903D-65359DA5E0CE}" autoFormatId="16" applyNumberFormats="0" applyBorderFormats="0" applyFontFormats="0" applyPatternFormats="0" applyAlignmentFormats="0" applyWidthHeightFormats="0">
  <queryTableRefresh nextId="3" unboundColumnsRight="1">
    <queryTableFields count="2">
      <queryTableField id="1" name="Myndayfirlit" tableColumnId="1"/>
      <queryTableField id="2" dataBound="0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703268-DD94-4318-AD74-C46D42AF360C}" name="Myndabanki_2024_copy_xlsx" displayName="Myndabanki_2024_copy_xlsx" ref="B5:C33" tableType="queryTable" totalsRowShown="0" headerRowDxfId="3" dataDxfId="2">
  <autoFilter ref="B5:C33" xr:uid="{73EBF65F-ECA1-4FCD-8F41-94A2DDB64831}">
    <filterColumn colId="0" hiddenButton="1"/>
    <filterColumn colId="1" hiddenButton="1"/>
  </autoFilter>
  <tableColumns count="2">
    <tableColumn id="1" xr3:uid="{8F8B9C17-633C-473D-BEA1-CBE5C89CEB64}" uniqueName="1" name="Index" queryTableFieldId="1" dataDxfId="1"/>
    <tableColumn id="2" xr3:uid="{603BC730-0D77-49DD-9C41-65EE0020686E}" uniqueName="2" name="Myndir í megintexta og rammagreinum" queryTableFieldId="2" dataDxfId="0">
      <calculatedColumnFormula>HYPERLINK("#'"&amp;Myndabanki_2024_copy_xlsx[[#This Row],[Index]]&amp;"'!A1",Myndabanki_2024_copy_xlsx[[#This Row],[Index]])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Fjármálaráð">
      <a:dk1>
        <a:srgbClr val="000000"/>
      </a:dk1>
      <a:lt1>
        <a:sysClr val="window" lastClr="FFFFFF"/>
      </a:lt1>
      <a:dk2>
        <a:srgbClr val="FFFFFF"/>
      </a:dk2>
      <a:lt2>
        <a:srgbClr val="FFFFFF"/>
      </a:lt2>
      <a:accent1>
        <a:srgbClr val="273B5E"/>
      </a:accent1>
      <a:accent2>
        <a:srgbClr val="037CBA"/>
      </a:accent2>
      <a:accent3>
        <a:srgbClr val="2CCCD3"/>
      </a:accent3>
      <a:accent4>
        <a:srgbClr val="ACACAC"/>
      </a:accent4>
      <a:accent5>
        <a:srgbClr val="FF6347"/>
      </a:accent5>
      <a:accent6>
        <a:srgbClr val="A52A2A"/>
      </a:accent6>
      <a:hlink>
        <a:srgbClr val="037CBA"/>
      </a:hlink>
      <a:folHlink>
        <a:srgbClr val="273B5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D1B03-F779-44A1-B0E5-DBAACEFB2E91}">
  <sheetPr codeName="Sheet1"/>
  <dimension ref="A1:D39"/>
  <sheetViews>
    <sheetView showGridLines="0" tabSelected="1" workbookViewId="0">
      <selection activeCell="C33" sqref="C33"/>
    </sheetView>
  </sheetViews>
  <sheetFormatPr defaultColWidth="8.90625" defaultRowHeight="13.75" customHeight="1" x14ac:dyDescent="0.3"/>
  <cols>
    <col min="1" max="1" width="4.08984375" style="6" customWidth="1"/>
    <col min="2" max="2" width="8.90625" style="6"/>
    <col min="3" max="3" width="14" style="6" bestFit="1" customWidth="1"/>
    <col min="4" max="16384" width="8.90625" style="6"/>
  </cols>
  <sheetData>
    <row r="1" spans="1:4" ht="34.75" customHeight="1" x14ac:dyDescent="0.3">
      <c r="B1" s="10" t="s">
        <v>5</v>
      </c>
    </row>
    <row r="2" spans="1:4" ht="13.75" customHeight="1" x14ac:dyDescent="0.3">
      <c r="B2" s="11"/>
    </row>
    <row r="3" spans="1:4" ht="13.75" customHeight="1" x14ac:dyDescent="0.3">
      <c r="C3" s="11" t="s">
        <v>0</v>
      </c>
    </row>
    <row r="4" spans="1:4" ht="13.75" customHeight="1" x14ac:dyDescent="0.3">
      <c r="A4" s="11"/>
      <c r="B4" s="155"/>
    </row>
    <row r="5" spans="1:4" ht="13.75" customHeight="1" x14ac:dyDescent="0.3">
      <c r="A5" s="11"/>
      <c r="B5" s="156" t="s">
        <v>399</v>
      </c>
      <c r="C5" s="158" t="s">
        <v>394</v>
      </c>
    </row>
    <row r="6" spans="1:4" ht="13.75" customHeight="1" x14ac:dyDescent="0.3">
      <c r="A6" s="12"/>
      <c r="B6" s="157" t="s">
        <v>2</v>
      </c>
      <c r="C6" s="159" t="str">
        <f>HYPERLINK("#'"&amp;Myndabanki_2024_copy_xlsx[[#This Row],[Index]]&amp;"'!A1",Myndabanki_2024_copy_xlsx[[#This Row],[Index]])</f>
        <v>Mynd 1</v>
      </c>
      <c r="D6" s="15"/>
    </row>
    <row r="7" spans="1:4" ht="13.75" customHeight="1" x14ac:dyDescent="0.3">
      <c r="B7" s="157" t="s">
        <v>11</v>
      </c>
      <c r="C7" s="160" t="str">
        <f>HYPERLINK("#'"&amp;Myndabanki_2024_copy_xlsx[[#This Row],[Index]]&amp;"'!A1",Myndabanki_2024_copy_xlsx[[#This Row],[Index]])</f>
        <v>Mynd 2</v>
      </c>
    </row>
    <row r="8" spans="1:4" ht="13.75" customHeight="1" x14ac:dyDescent="0.3">
      <c r="B8" s="157" t="s">
        <v>400</v>
      </c>
      <c r="C8" s="160" t="str">
        <f>HYPERLINK("#'"&amp;Myndabanki_2024_copy_xlsx[[#This Row],[Index]]&amp;"'!A1",Myndabanki_2024_copy_xlsx[[#This Row],[Index]])</f>
        <v>Mynd R1 3-6</v>
      </c>
    </row>
    <row r="9" spans="1:4" ht="13.75" customHeight="1" x14ac:dyDescent="0.3">
      <c r="B9" s="157" t="s">
        <v>94</v>
      </c>
      <c r="C9" s="160" t="str">
        <f>HYPERLINK("#'"&amp;Myndabanki_2024_copy_xlsx[[#This Row],[Index]]&amp;"'!A1",Myndabanki_2024_copy_xlsx[[#This Row],[Index]])</f>
        <v>Mynd 7</v>
      </c>
    </row>
    <row r="10" spans="1:4" ht="14" x14ac:dyDescent="0.3">
      <c r="B10" s="157" t="s">
        <v>95</v>
      </c>
      <c r="C10" s="160" t="str">
        <f>HYPERLINK("#'"&amp;Myndabanki_2024_copy_xlsx[[#This Row],[Index]]&amp;"'!A1",Myndabanki_2024_copy_xlsx[[#This Row],[Index]])</f>
        <v>Mynd 8</v>
      </c>
    </row>
    <row r="11" spans="1:4" ht="14" x14ac:dyDescent="0.3">
      <c r="B11" s="157" t="s">
        <v>98</v>
      </c>
      <c r="C11" s="160" t="str">
        <f>HYPERLINK("#'"&amp;Myndabanki_2024_copy_xlsx[[#This Row],[Index]]&amp;"'!A1",Myndabanki_2024_copy_xlsx[[#This Row],[Index]])</f>
        <v>Mynd 9</v>
      </c>
    </row>
    <row r="12" spans="1:4" ht="14" x14ac:dyDescent="0.3">
      <c r="B12" s="157" t="s">
        <v>101</v>
      </c>
      <c r="C12" s="160" t="str">
        <f>HYPERLINK("#'"&amp;Myndabanki_2024_copy_xlsx[[#This Row],[Index]]&amp;"'!A1",Myndabanki_2024_copy_xlsx[[#This Row],[Index]])</f>
        <v>Mynd 10</v>
      </c>
    </row>
    <row r="13" spans="1:4" ht="14" x14ac:dyDescent="0.3">
      <c r="B13" s="157" t="s">
        <v>104</v>
      </c>
      <c r="C13" s="160" t="str">
        <f>HYPERLINK("#'"&amp;Myndabanki_2024_copy_xlsx[[#This Row],[Index]]&amp;"'!A1",Myndabanki_2024_copy_xlsx[[#This Row],[Index]])</f>
        <v>Mynd 11</v>
      </c>
    </row>
    <row r="14" spans="1:4" ht="14" x14ac:dyDescent="0.3">
      <c r="B14" s="157" t="s">
        <v>246</v>
      </c>
      <c r="C14" s="160" t="str">
        <f>HYPERLINK("#'"&amp;Myndabanki_2024_copy_xlsx[[#This Row],[Index]]&amp;"'!A1",Myndabanki_2024_copy_xlsx[[#This Row],[Index]])</f>
        <v>Mynd 12</v>
      </c>
    </row>
    <row r="15" spans="1:4" ht="14" x14ac:dyDescent="0.3">
      <c r="B15" s="157" t="s">
        <v>251</v>
      </c>
      <c r="C15" s="160" t="str">
        <f>HYPERLINK("#'"&amp;Myndabanki_2024_copy_xlsx[[#This Row],[Index]]&amp;"'!A1",Myndabanki_2024_copy_xlsx[[#This Row],[Index]])</f>
        <v>Mynd 13</v>
      </c>
    </row>
    <row r="16" spans="1:4" ht="14" x14ac:dyDescent="0.3">
      <c r="B16" s="157" t="s">
        <v>396</v>
      </c>
      <c r="C16" s="160" t="str">
        <f>HYPERLINK("#'"&amp;Myndabanki_2024_copy_xlsx[[#This Row],[Index]]&amp;"'!A1",Myndabanki_2024_copy_xlsx[[#This Row],[Index]])</f>
        <v>Mynd R2-14</v>
      </c>
    </row>
    <row r="17" spans="2:3" ht="14" x14ac:dyDescent="0.3">
      <c r="B17" s="157" t="s">
        <v>397</v>
      </c>
      <c r="C17" s="160" t="str">
        <f>HYPERLINK("#'"&amp;Myndabanki_2024_copy_xlsx[[#This Row],[Index]]&amp;"'!A1",Myndabanki_2024_copy_xlsx[[#This Row],[Index]])</f>
        <v>Mynd R2-15</v>
      </c>
    </row>
    <row r="18" spans="2:3" ht="14" x14ac:dyDescent="0.3">
      <c r="B18" s="157" t="s">
        <v>398</v>
      </c>
      <c r="C18" s="160" t="str">
        <f>HYPERLINK("#'"&amp;Myndabanki_2024_copy_xlsx[[#This Row],[Index]]&amp;"'!A1",Myndabanki_2024_copy_xlsx[[#This Row],[Index]])</f>
        <v>Mynd R2-16</v>
      </c>
    </row>
    <row r="19" spans="2:3" ht="14" x14ac:dyDescent="0.3">
      <c r="B19" s="157" t="s">
        <v>361</v>
      </c>
      <c r="C19" s="160" t="str">
        <f>HYPERLINK("#'"&amp;Myndabanki_2024_copy_xlsx[[#This Row],[Index]]&amp;"'!A1",Myndabanki_2024_copy_xlsx[[#This Row],[Index]])</f>
        <v>Mynd 17</v>
      </c>
    </row>
    <row r="20" spans="2:3" ht="14" x14ac:dyDescent="0.3">
      <c r="B20" s="157" t="s">
        <v>258</v>
      </c>
      <c r="C20" s="160" t="str">
        <f>HYPERLINK("#'"&amp;Myndabanki_2024_copy_xlsx[[#This Row],[Index]]&amp;"'!A1",Myndabanki_2024_copy_xlsx[[#This Row],[Index]])</f>
        <v>Mynd 18</v>
      </c>
    </row>
    <row r="21" spans="2:3" ht="14" x14ac:dyDescent="0.3">
      <c r="B21" s="157" t="s">
        <v>365</v>
      </c>
      <c r="C21" s="160" t="str">
        <f>HYPERLINK("#'"&amp;Myndabanki_2024_copy_xlsx[[#This Row],[Index]]&amp;"'!A1",Myndabanki_2024_copy_xlsx[[#This Row],[Index]])</f>
        <v>Mynd 19</v>
      </c>
    </row>
    <row r="22" spans="2:3" ht="14" x14ac:dyDescent="0.3">
      <c r="B22" s="157" t="s">
        <v>369</v>
      </c>
      <c r="C22" s="160" t="str">
        <f>HYPERLINK("#'"&amp;Myndabanki_2024_copy_xlsx[[#This Row],[Index]]&amp;"'!A1",Myndabanki_2024_copy_xlsx[[#This Row],[Index]])</f>
        <v>Mynd 20</v>
      </c>
    </row>
    <row r="23" spans="2:3" ht="14" x14ac:dyDescent="0.3">
      <c r="B23" s="157" t="s">
        <v>372</v>
      </c>
      <c r="C23" s="160" t="str">
        <f>HYPERLINK("#'"&amp;Myndabanki_2024_copy_xlsx[[#This Row],[Index]]&amp;"'!A1",Myndabanki_2024_copy_xlsx[[#This Row],[Index]])</f>
        <v>Mynd 21</v>
      </c>
    </row>
    <row r="24" spans="2:3" ht="14" x14ac:dyDescent="0.3">
      <c r="B24" s="157" t="s">
        <v>373</v>
      </c>
      <c r="C24" s="160" t="str">
        <f>HYPERLINK("#'"&amp;Myndabanki_2024_copy_xlsx[[#This Row],[Index]]&amp;"'!A1",Myndabanki_2024_copy_xlsx[[#This Row],[Index]])</f>
        <v>Mynd 22</v>
      </c>
    </row>
    <row r="25" spans="2:3" ht="14" x14ac:dyDescent="0.3">
      <c r="B25" s="157" t="s">
        <v>375</v>
      </c>
      <c r="C25" s="160" t="str">
        <f>HYPERLINK("#'"&amp;Myndabanki_2024_copy_xlsx[[#This Row],[Index]]&amp;"'!A1",Myndabanki_2024_copy_xlsx[[#This Row],[Index]])</f>
        <v>Mynd 23</v>
      </c>
    </row>
    <row r="26" spans="2:3" ht="14" x14ac:dyDescent="0.3">
      <c r="B26" s="157" t="s">
        <v>380</v>
      </c>
      <c r="C26" s="160" t="str">
        <f>HYPERLINK("#'"&amp;Myndabanki_2024_copy_xlsx[[#This Row],[Index]]&amp;"'!A1",Myndabanki_2024_copy_xlsx[[#This Row],[Index]])</f>
        <v>Mynd 24</v>
      </c>
    </row>
    <row r="27" spans="2:3" ht="14" x14ac:dyDescent="0.3">
      <c r="B27" s="157" t="s">
        <v>378</v>
      </c>
      <c r="C27" s="160" t="str">
        <f>HYPERLINK("#'"&amp;Myndabanki_2024_copy_xlsx[[#This Row],[Index]]&amp;"'!A1",Myndabanki_2024_copy_xlsx[[#This Row],[Index]])</f>
        <v>Mynd 25</v>
      </c>
    </row>
    <row r="28" spans="2:3" ht="14" x14ac:dyDescent="0.3">
      <c r="B28" s="157" t="s">
        <v>381</v>
      </c>
      <c r="C28" s="160" t="str">
        <f>HYPERLINK("#'"&amp;Myndabanki_2024_copy_xlsx[[#This Row],[Index]]&amp;"'!A1",Myndabanki_2024_copy_xlsx[[#This Row],[Index]])</f>
        <v>Mynd 26</v>
      </c>
    </row>
    <row r="29" spans="2:3" ht="14" x14ac:dyDescent="0.3">
      <c r="B29" s="157" t="s">
        <v>382</v>
      </c>
      <c r="C29" s="160" t="str">
        <f>HYPERLINK("#'"&amp;Myndabanki_2024_copy_xlsx[[#This Row],[Index]]&amp;"'!A1",Myndabanki_2024_copy_xlsx[[#This Row],[Index]])</f>
        <v>Mynd 27</v>
      </c>
    </row>
    <row r="30" spans="2:3" ht="14" x14ac:dyDescent="0.3">
      <c r="B30" s="157" t="s">
        <v>384</v>
      </c>
      <c r="C30" s="160" t="str">
        <f>HYPERLINK("#'"&amp;Myndabanki_2024_copy_xlsx[[#This Row],[Index]]&amp;"'!A1",Myndabanki_2024_copy_xlsx[[#This Row],[Index]])</f>
        <v>Mynd 28</v>
      </c>
    </row>
    <row r="31" spans="2:3" ht="14" x14ac:dyDescent="0.3">
      <c r="B31" s="157" t="s">
        <v>387</v>
      </c>
      <c r="C31" s="160" t="str">
        <f>HYPERLINK("#'"&amp;Myndabanki_2024_copy_xlsx[[#This Row],[Index]]&amp;"'!A1",Myndabanki_2024_copy_xlsx[[#This Row],[Index]])</f>
        <v>Mynd 29</v>
      </c>
    </row>
    <row r="32" spans="2:3" ht="14" x14ac:dyDescent="0.3">
      <c r="B32" s="157" t="s">
        <v>389</v>
      </c>
      <c r="C32" s="160" t="str">
        <f>HYPERLINK("#'"&amp;Myndabanki_2024_copy_xlsx[[#This Row],[Index]]&amp;"'!A1",Myndabanki_2024_copy_xlsx[[#This Row],[Index]])</f>
        <v>Mynd 30</v>
      </c>
    </row>
    <row r="33" spans="2:3" ht="14" x14ac:dyDescent="0.3">
      <c r="B33" s="157" t="s">
        <v>391</v>
      </c>
      <c r="C33" s="161" t="str">
        <f>HYPERLINK("#'"&amp;Myndabanki_2024_copy_xlsx[[#This Row],[Index]]&amp;"'!A1",Myndabanki_2024_copy_xlsx[[#This Row],[Index]])</f>
        <v>Mynd 31</v>
      </c>
    </row>
    <row r="34" spans="2:3" ht="14" x14ac:dyDescent="0.3">
      <c r="B34" s="154"/>
      <c r="C34" s="15"/>
    </row>
    <row r="35" spans="2:3" ht="14" x14ac:dyDescent="0.3">
      <c r="B35" s="154"/>
      <c r="C35" s="15"/>
    </row>
    <row r="36" spans="2:3" ht="14" x14ac:dyDescent="0.3"/>
    <row r="37" spans="2:3" ht="14" x14ac:dyDescent="0.3"/>
    <row r="38" spans="2:3" ht="14" x14ac:dyDescent="0.3"/>
    <row r="39" spans="2:3" ht="14" x14ac:dyDescent="0.3"/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8B775-A90E-47DC-AAA0-611F0C0171C2}">
  <dimension ref="B2:O44"/>
  <sheetViews>
    <sheetView showGridLines="0" zoomScale="80" zoomScaleNormal="80" workbookViewId="0"/>
  </sheetViews>
  <sheetFormatPr defaultRowHeight="14.5" x14ac:dyDescent="0.35"/>
  <cols>
    <col min="2" max="2" width="14" customWidth="1"/>
    <col min="3" max="3" width="18" customWidth="1"/>
  </cols>
  <sheetData>
    <row r="2" spans="2:9" ht="17.5" x14ac:dyDescent="0.35">
      <c r="B2" s="20" t="s">
        <v>246</v>
      </c>
      <c r="C2" s="6"/>
      <c r="D2" s="6"/>
      <c r="E2" s="1"/>
      <c r="F2" s="1"/>
      <c r="G2" s="1"/>
      <c r="I2" s="30"/>
    </row>
    <row r="3" spans="2:9" ht="18" x14ac:dyDescent="0.4">
      <c r="B3" s="7" t="s">
        <v>1</v>
      </c>
      <c r="C3" t="s">
        <v>247</v>
      </c>
      <c r="D3" s="9"/>
      <c r="E3" s="1"/>
      <c r="F3" s="1"/>
      <c r="G3" s="1"/>
      <c r="I3" s="30"/>
    </row>
    <row r="4" spans="2:9" x14ac:dyDescent="0.35">
      <c r="B4" s="7" t="s">
        <v>12</v>
      </c>
      <c r="C4" s="80" t="s">
        <v>248</v>
      </c>
      <c r="D4" s="8"/>
      <c r="E4" s="1"/>
      <c r="F4" s="1"/>
      <c r="G4" s="1"/>
      <c r="I4" s="30"/>
    </row>
    <row r="5" spans="2:9" x14ac:dyDescent="0.35">
      <c r="B5" s="7" t="s">
        <v>13</v>
      </c>
      <c r="C5" s="13"/>
      <c r="D5" s="8"/>
      <c r="E5" s="1"/>
      <c r="F5" s="1"/>
      <c r="G5" s="1"/>
      <c r="I5" s="30"/>
    </row>
    <row r="33" spans="2:15" x14ac:dyDescent="0.35">
      <c r="B33" s="37"/>
      <c r="C33" s="71">
        <v>2017</v>
      </c>
      <c r="D33" s="71">
        <v>2018</v>
      </c>
      <c r="E33" s="71">
        <v>2019</v>
      </c>
      <c r="F33" s="71">
        <v>2020</v>
      </c>
      <c r="G33" s="71">
        <v>2021</v>
      </c>
      <c r="H33" s="71">
        <v>2022</v>
      </c>
      <c r="I33" s="71">
        <v>2023</v>
      </c>
      <c r="J33" s="71">
        <v>2024</v>
      </c>
      <c r="K33" s="71">
        <v>2025</v>
      </c>
      <c r="L33" s="71">
        <v>2026</v>
      </c>
      <c r="M33" s="71">
        <v>2027</v>
      </c>
      <c r="N33" s="71">
        <v>2028</v>
      </c>
      <c r="O33" s="72">
        <v>2029</v>
      </c>
    </row>
    <row r="34" spans="2:15" x14ac:dyDescent="0.35">
      <c r="B34" s="32" t="s">
        <v>107</v>
      </c>
      <c r="C34" s="73">
        <v>100</v>
      </c>
      <c r="D34" s="73">
        <v>101.80692668090308</v>
      </c>
      <c r="E34" s="73">
        <v>103.64650320210775</v>
      </c>
      <c r="F34" s="73">
        <v>105.51931952228969</v>
      </c>
      <c r="G34" s="73">
        <v>107.42597626024531</v>
      </c>
      <c r="H34" s="73">
        <v>109.36708488751228</v>
      </c>
      <c r="I34" s="73">
        <v>111.34326792447065</v>
      </c>
      <c r="J34" s="73">
        <v>113.35515913998731</v>
      </c>
      <c r="K34" s="73">
        <v>115.40340375466788</v>
      </c>
      <c r="L34" s="73">
        <v>117.78625671803914</v>
      </c>
      <c r="M34" s="73">
        <v>120.21831090130785</v>
      </c>
      <c r="N34" s="73">
        <v>122.70058221274724</v>
      </c>
      <c r="O34" s="74">
        <v>125.23410753713523</v>
      </c>
    </row>
    <row r="35" spans="2:15" x14ac:dyDescent="0.35">
      <c r="B35" s="33" t="s">
        <v>108</v>
      </c>
      <c r="C35" s="81">
        <v>100</v>
      </c>
      <c r="D35" s="81">
        <v>103.4797462934187</v>
      </c>
      <c r="E35" s="81">
        <v>107.08057892950301</v>
      </c>
      <c r="F35" s="81">
        <v>110.80671140577367</v>
      </c>
      <c r="G35" s="81">
        <v>114.66250383877522</v>
      </c>
      <c r="H35" s="81">
        <v>118.65246806604607</v>
      </c>
      <c r="I35" s="81">
        <v>122.78127292562411</v>
      </c>
      <c r="J35" s="81">
        <v>127.05374971926581</v>
      </c>
      <c r="K35" s="81">
        <v>131.47489786577142</v>
      </c>
      <c r="L35" s="81">
        <v>133.12594862647074</v>
      </c>
      <c r="M35" s="81">
        <v>134.79773314440172</v>
      </c>
      <c r="N35" s="81">
        <v>136.4905117923519</v>
      </c>
      <c r="O35" s="82">
        <v>138.20454821284847</v>
      </c>
    </row>
    <row r="44" spans="2:15" ht="15.5" x14ac:dyDescent="0.35">
      <c r="D44" s="47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0AEAD-84B7-4CA4-8AB2-4E684F9E5752}">
  <dimension ref="B2:M57"/>
  <sheetViews>
    <sheetView showGridLines="0" zoomScale="80" zoomScaleNormal="80" workbookViewId="0"/>
  </sheetViews>
  <sheetFormatPr defaultRowHeight="14.5" x14ac:dyDescent="0.35"/>
  <cols>
    <col min="2" max="2" width="17.7265625" customWidth="1"/>
  </cols>
  <sheetData>
    <row r="2" spans="2:13" ht="17.5" x14ac:dyDescent="0.35">
      <c r="B2" s="20" t="s">
        <v>251</v>
      </c>
      <c r="C2" s="6"/>
      <c r="D2" s="6"/>
      <c r="E2" s="1"/>
      <c r="F2" s="1"/>
      <c r="G2" s="1"/>
      <c r="I2" s="30"/>
    </row>
    <row r="3" spans="2:13" ht="18" x14ac:dyDescent="0.4">
      <c r="B3" s="7" t="s">
        <v>1</v>
      </c>
      <c r="C3" s="13" t="s">
        <v>250</v>
      </c>
      <c r="D3" s="9"/>
      <c r="E3" s="1"/>
      <c r="F3" s="1"/>
      <c r="G3" s="1"/>
      <c r="I3" s="30"/>
    </row>
    <row r="4" spans="2:13" x14ac:dyDescent="0.35">
      <c r="B4" s="7" t="s">
        <v>12</v>
      </c>
      <c r="C4" s="13" t="s">
        <v>249</v>
      </c>
      <c r="D4" s="8"/>
      <c r="E4" s="1"/>
      <c r="F4" s="1"/>
      <c r="G4" s="1"/>
      <c r="I4" s="30"/>
    </row>
    <row r="5" spans="2:13" x14ac:dyDescent="0.35">
      <c r="B5" s="7" t="s">
        <v>13</v>
      </c>
      <c r="C5" s="13"/>
      <c r="D5" s="8"/>
      <c r="E5" s="1"/>
      <c r="F5" s="1"/>
      <c r="G5" s="1"/>
      <c r="I5" s="30"/>
    </row>
    <row r="15" spans="2:13" x14ac:dyDescent="0.35">
      <c r="C15" s="34"/>
      <c r="D15" s="34"/>
      <c r="E15" s="34"/>
      <c r="F15" s="34"/>
      <c r="G15" s="34"/>
      <c r="H15" s="34"/>
      <c r="I15" s="34"/>
      <c r="M15" s="34"/>
    </row>
    <row r="16" spans="2:13" x14ac:dyDescent="0.35">
      <c r="C16" s="34"/>
      <c r="D16" s="34"/>
      <c r="E16" s="34"/>
      <c r="F16" s="34"/>
      <c r="G16" s="34"/>
      <c r="H16" s="34"/>
      <c r="I16" s="34"/>
      <c r="M16" s="34"/>
    </row>
    <row r="17" spans="2:13" x14ac:dyDescent="0.35">
      <c r="C17" s="34"/>
      <c r="D17" s="34"/>
      <c r="E17" s="34"/>
      <c r="F17" s="34"/>
      <c r="G17" s="34"/>
      <c r="H17" s="34"/>
      <c r="I17" s="34"/>
      <c r="M17" s="34"/>
    </row>
    <row r="18" spans="2:13" x14ac:dyDescent="0.35">
      <c r="C18" s="45"/>
      <c r="D18" s="45"/>
      <c r="E18" s="45"/>
      <c r="F18" s="45"/>
      <c r="G18" s="45"/>
      <c r="H18" s="45"/>
      <c r="I18" s="45"/>
      <c r="M18" s="34"/>
    </row>
    <row r="19" spans="2:13" x14ac:dyDescent="0.35">
      <c r="C19" s="45"/>
      <c r="D19" s="45"/>
      <c r="E19" s="45"/>
      <c r="F19" s="45"/>
      <c r="G19" s="45"/>
      <c r="H19" s="45"/>
      <c r="I19" s="45"/>
      <c r="M19" s="34"/>
    </row>
    <row r="20" spans="2:13" x14ac:dyDescent="0.35">
      <c r="C20" s="34"/>
      <c r="D20" s="34"/>
      <c r="E20" s="34"/>
      <c r="F20" s="34"/>
      <c r="G20" s="34"/>
      <c r="H20" s="34"/>
      <c r="I20" s="34"/>
      <c r="M20" s="34"/>
    </row>
    <row r="21" spans="2:13" x14ac:dyDescent="0.35">
      <c r="C21" s="34"/>
      <c r="D21" s="34"/>
      <c r="E21" s="34"/>
      <c r="F21" s="34"/>
      <c r="G21" s="34"/>
      <c r="H21" s="34"/>
      <c r="I21" s="34"/>
      <c r="M21" s="34"/>
    </row>
    <row r="22" spans="2:13" x14ac:dyDescent="0.35">
      <c r="C22" s="34"/>
      <c r="D22" s="34"/>
      <c r="E22" s="34"/>
      <c r="F22" s="34"/>
      <c r="G22" s="34"/>
      <c r="H22" s="34"/>
      <c r="I22" s="34"/>
      <c r="M22" s="34"/>
    </row>
    <row r="23" spans="2:13" x14ac:dyDescent="0.35">
      <c r="B23" s="37"/>
      <c r="C23" s="22">
        <v>2017</v>
      </c>
      <c r="D23" s="22">
        <v>2018</v>
      </c>
      <c r="E23" s="22">
        <v>2019</v>
      </c>
      <c r="F23" s="22">
        <v>2020</v>
      </c>
      <c r="G23" s="22">
        <v>2021</v>
      </c>
      <c r="H23" s="22">
        <v>2022</v>
      </c>
      <c r="I23" s="23">
        <v>2023</v>
      </c>
      <c r="M23" s="34"/>
    </row>
    <row r="24" spans="2:13" x14ac:dyDescent="0.35">
      <c r="B24" s="33" t="s">
        <v>109</v>
      </c>
      <c r="C24" s="42">
        <v>79.136885373999803</v>
      </c>
      <c r="D24" s="42">
        <v>79.564021862999653</v>
      </c>
      <c r="E24" s="42">
        <v>72.132248920999928</v>
      </c>
      <c r="F24" s="42">
        <v>159.91986982300045</v>
      </c>
      <c r="G24" s="42">
        <v>60.040198760000067</v>
      </c>
      <c r="H24" s="42">
        <v>131.57986677699978</v>
      </c>
      <c r="I24" s="43">
        <v>124.72199999999998</v>
      </c>
      <c r="M24" s="34"/>
    </row>
    <row r="25" spans="2:13" x14ac:dyDescent="0.35">
      <c r="C25" s="34"/>
      <c r="D25" s="34"/>
      <c r="E25" s="34"/>
      <c r="F25" s="34"/>
      <c r="G25" s="34"/>
      <c r="H25" s="34"/>
      <c r="I25" s="34"/>
      <c r="M25" s="34"/>
    </row>
    <row r="26" spans="2:13" x14ac:dyDescent="0.35">
      <c r="C26" s="45"/>
      <c r="D26" s="45"/>
      <c r="E26" s="45"/>
      <c r="F26" s="45"/>
      <c r="G26" s="45"/>
      <c r="H26" s="45"/>
      <c r="I26" s="45"/>
      <c r="M26" s="34"/>
    </row>
    <row r="27" spans="2:13" x14ac:dyDescent="0.35">
      <c r="C27" s="45"/>
      <c r="D27" s="45"/>
      <c r="E27" s="45"/>
      <c r="F27" s="45"/>
      <c r="G27" s="45"/>
      <c r="H27" s="45"/>
      <c r="I27" s="45"/>
      <c r="M27" s="34"/>
    </row>
    <row r="28" spans="2:13" x14ac:dyDescent="0.35">
      <c r="C28" s="34"/>
      <c r="D28" s="34"/>
      <c r="E28" s="34"/>
      <c r="F28" s="34"/>
      <c r="G28" s="34"/>
      <c r="H28" s="34"/>
      <c r="I28" s="34"/>
      <c r="M28" s="34"/>
    </row>
    <row r="35" spans="3:13" x14ac:dyDescent="0.35">
      <c r="C35" s="34"/>
      <c r="D35" s="34"/>
      <c r="E35" s="34"/>
      <c r="F35" s="34"/>
      <c r="G35" s="34"/>
      <c r="H35" s="34"/>
      <c r="I35" s="34"/>
      <c r="M35" s="34"/>
    </row>
    <row r="37" spans="3:13" x14ac:dyDescent="0.35">
      <c r="C37" s="34"/>
      <c r="D37" s="34"/>
      <c r="E37" s="34"/>
      <c r="F37" s="34"/>
      <c r="G37" s="34"/>
      <c r="H37" s="34"/>
      <c r="I37" s="34"/>
    </row>
    <row r="38" spans="3:13" x14ac:dyDescent="0.35">
      <c r="C38" s="34"/>
      <c r="D38" s="34"/>
      <c r="E38" s="34"/>
      <c r="F38" s="34"/>
      <c r="G38" s="34"/>
      <c r="H38" s="34"/>
      <c r="I38" s="34"/>
    </row>
    <row r="41" spans="3:13" x14ac:dyDescent="0.35">
      <c r="C41" s="36"/>
      <c r="D41" s="36"/>
      <c r="E41" s="36"/>
      <c r="F41" s="36"/>
      <c r="G41" s="36"/>
      <c r="H41" s="36"/>
      <c r="I41" s="36"/>
    </row>
    <row r="42" spans="3:13" x14ac:dyDescent="0.35">
      <c r="C42" s="36"/>
      <c r="D42" s="36"/>
      <c r="E42" s="36"/>
      <c r="F42" s="36"/>
      <c r="G42" s="36"/>
      <c r="H42" s="36"/>
      <c r="I42" s="36"/>
    </row>
    <row r="46" spans="3:13" x14ac:dyDescent="0.35">
      <c r="C46" s="34"/>
      <c r="D46" s="34"/>
      <c r="E46" s="34"/>
      <c r="F46" s="34"/>
      <c r="G46" s="34"/>
      <c r="H46" s="34"/>
      <c r="I46" s="34"/>
    </row>
    <row r="47" spans="3:13" x14ac:dyDescent="0.35">
      <c r="C47" s="34"/>
      <c r="D47" s="34"/>
      <c r="E47" s="34"/>
      <c r="F47" s="34"/>
      <c r="G47" s="34"/>
      <c r="H47" s="34"/>
      <c r="I47" s="34"/>
    </row>
    <row r="56" spans="3:9" x14ac:dyDescent="0.35">
      <c r="C56" s="36"/>
      <c r="D56" s="36"/>
      <c r="E56" s="36"/>
      <c r="F56" s="36"/>
      <c r="G56" s="36"/>
      <c r="H56" s="36"/>
      <c r="I56" s="36"/>
    </row>
    <row r="57" spans="3:9" x14ac:dyDescent="0.35">
      <c r="C57" s="36"/>
      <c r="D57" s="36"/>
      <c r="E57" s="36"/>
      <c r="F57" s="36"/>
      <c r="G57" s="36"/>
      <c r="H57" s="36"/>
      <c r="I57" s="36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9ED2F-5645-408A-82BD-84D6BE0E77AD}">
  <dimension ref="A2:H143"/>
  <sheetViews>
    <sheetView showGridLines="0" topLeftCell="C1" zoomScale="80" zoomScaleNormal="80" workbookViewId="0">
      <selection activeCell="E39" sqref="E39"/>
    </sheetView>
  </sheetViews>
  <sheetFormatPr defaultRowHeight="14.5" x14ac:dyDescent="0.35"/>
  <cols>
    <col min="1" max="1" width="9.1796875" style="30" customWidth="1"/>
    <col min="2" max="3" width="8.7265625" style="30"/>
    <col min="4" max="4" width="19.08984375" style="30" bestFit="1" customWidth="1"/>
    <col min="5" max="5" width="32.7265625" style="30" bestFit="1" customWidth="1"/>
    <col min="6" max="16384" width="8.7265625" style="30"/>
  </cols>
  <sheetData>
    <row r="2" spans="1:8" ht="17.5" x14ac:dyDescent="0.35">
      <c r="B2" s="20" t="s">
        <v>252</v>
      </c>
      <c r="C2" s="6"/>
      <c r="D2" s="6"/>
      <c r="E2" s="1"/>
      <c r="F2" s="1"/>
      <c r="G2" s="1"/>
      <c r="H2"/>
    </row>
    <row r="3" spans="1:8" ht="18" x14ac:dyDescent="0.4">
      <c r="B3" s="7" t="s">
        <v>1</v>
      </c>
      <c r="C3" s="13" t="s">
        <v>253</v>
      </c>
      <c r="D3" s="9"/>
      <c r="E3" s="1"/>
      <c r="F3" s="1"/>
      <c r="G3" s="1"/>
      <c r="H3"/>
    </row>
    <row r="4" spans="1:8" x14ac:dyDescent="0.35">
      <c r="B4" s="7" t="s">
        <v>12</v>
      </c>
      <c r="C4" s="13" t="s">
        <v>254</v>
      </c>
      <c r="D4" s="8"/>
      <c r="E4" s="1"/>
      <c r="F4" s="1"/>
      <c r="G4" s="1"/>
      <c r="H4"/>
    </row>
    <row r="5" spans="1:8" x14ac:dyDescent="0.35">
      <c r="B5" s="7" t="s">
        <v>13</v>
      </c>
      <c r="C5" s="13"/>
      <c r="D5" s="8"/>
      <c r="E5" s="1"/>
      <c r="F5" s="1"/>
      <c r="G5" s="1"/>
      <c r="H5"/>
    </row>
    <row r="9" spans="1:8" ht="18.5" x14ac:dyDescent="0.45">
      <c r="A9" s="29"/>
    </row>
    <row r="10" spans="1:8" ht="21" x14ac:dyDescent="0.5">
      <c r="A10" s="83"/>
    </row>
    <row r="30" spans="3:5" x14ac:dyDescent="0.35">
      <c r="C30" s="85"/>
      <c r="D30" s="48" t="s">
        <v>110</v>
      </c>
      <c r="E30" s="49" t="s">
        <v>111</v>
      </c>
    </row>
    <row r="31" spans="3:5" x14ac:dyDescent="0.35">
      <c r="C31" s="51" t="s">
        <v>115</v>
      </c>
      <c r="D31" s="52">
        <v>97.898346627450167</v>
      </c>
      <c r="E31" s="86">
        <v>103.67720340024381</v>
      </c>
    </row>
    <row r="32" spans="3:5" x14ac:dyDescent="0.35">
      <c r="C32" s="51" t="s">
        <v>116</v>
      </c>
      <c r="D32" s="52">
        <v>104.55033821144114</v>
      </c>
      <c r="E32" s="86">
        <v>103.73552007286946</v>
      </c>
    </row>
    <row r="33" spans="3:5" x14ac:dyDescent="0.35">
      <c r="C33" s="51" t="s">
        <v>117</v>
      </c>
      <c r="D33" s="52">
        <v>107.10290940222013</v>
      </c>
      <c r="E33" s="86">
        <v>103.18386474703715</v>
      </c>
    </row>
    <row r="34" spans="3:5" x14ac:dyDescent="0.35">
      <c r="C34" s="51" t="s">
        <v>118</v>
      </c>
      <c r="D34" s="52">
        <v>110.57415947167411</v>
      </c>
      <c r="E34" s="86">
        <v>107.40913569511179</v>
      </c>
    </row>
    <row r="35" spans="3:5" x14ac:dyDescent="0.35">
      <c r="C35" s="51" t="s">
        <v>119</v>
      </c>
      <c r="D35" s="52">
        <v>101.74656081920203</v>
      </c>
      <c r="E35" s="86">
        <v>106.4745432310321</v>
      </c>
    </row>
    <row r="36" spans="3:5" x14ac:dyDescent="0.35">
      <c r="C36" s="51" t="s">
        <v>120</v>
      </c>
      <c r="D36" s="52">
        <v>108.81317030480888</v>
      </c>
      <c r="E36" s="86">
        <v>107.04463019856166</v>
      </c>
    </row>
    <row r="37" spans="3:5" x14ac:dyDescent="0.35">
      <c r="C37" s="51" t="s">
        <v>121</v>
      </c>
      <c r="D37" s="52">
        <v>111.87923798202662</v>
      </c>
      <c r="E37" s="86">
        <v>107.47965636867917</v>
      </c>
    </row>
    <row r="38" spans="3:5" x14ac:dyDescent="0.35">
      <c r="C38" s="51" t="s">
        <v>122</v>
      </c>
      <c r="D38" s="52">
        <v>116.10807032166859</v>
      </c>
      <c r="E38" s="86">
        <v>112.26682620283469</v>
      </c>
    </row>
    <row r="39" spans="3:5" x14ac:dyDescent="0.35">
      <c r="C39" s="51" t="s">
        <v>123</v>
      </c>
      <c r="D39" s="52">
        <v>107.20257350759401</v>
      </c>
      <c r="E39" s="86">
        <v>111.72996060376308</v>
      </c>
    </row>
    <row r="40" spans="3:5" x14ac:dyDescent="0.35">
      <c r="C40" s="51" t="s">
        <v>124</v>
      </c>
      <c r="D40" s="52">
        <v>107.46264149362557</v>
      </c>
      <c r="E40" s="86">
        <v>110.25776177429606</v>
      </c>
    </row>
    <row r="41" spans="3:5" x14ac:dyDescent="0.35">
      <c r="C41" s="51" t="s">
        <v>125</v>
      </c>
      <c r="D41" s="52">
        <v>120.11728761913433</v>
      </c>
      <c r="E41" s="86">
        <v>111.59416754011797</v>
      </c>
    </row>
    <row r="42" spans="3:5" x14ac:dyDescent="0.35">
      <c r="C42" s="51" t="s">
        <v>126</v>
      </c>
      <c r="D42" s="52">
        <v>125.23294993231339</v>
      </c>
      <c r="E42" s="86">
        <v>117.60429301502442</v>
      </c>
    </row>
    <row r="43" spans="3:5" x14ac:dyDescent="0.35">
      <c r="C43" s="51" t="s">
        <v>127</v>
      </c>
      <c r="D43" s="52">
        <v>115.99952073424643</v>
      </c>
      <c r="E43" s="86">
        <v>120.44991942856473</v>
      </c>
    </row>
    <row r="44" spans="3:5" x14ac:dyDescent="0.35">
      <c r="C44" s="51" t="s">
        <v>128</v>
      </c>
      <c r="D44" s="52">
        <v>118.33359332133118</v>
      </c>
      <c r="E44" s="86">
        <v>119.85535466263035</v>
      </c>
    </row>
    <row r="45" spans="3:5" x14ac:dyDescent="0.35">
      <c r="C45" s="51" t="s">
        <v>129</v>
      </c>
      <c r="D45" s="52">
        <v>117.2546563422196</v>
      </c>
      <c r="E45" s="86">
        <v>117.19592346593241</v>
      </c>
    </row>
    <row r="46" spans="3:5" x14ac:dyDescent="0.35">
      <c r="C46" s="51" t="s">
        <v>130</v>
      </c>
      <c r="D46" s="52">
        <v>123.64847339191103</v>
      </c>
      <c r="E46" s="86">
        <v>119.74557435182061</v>
      </c>
    </row>
    <row r="47" spans="3:5" x14ac:dyDescent="0.35">
      <c r="C47" s="51" t="s">
        <v>131</v>
      </c>
      <c r="D47" s="52">
        <v>115.89231809694732</v>
      </c>
      <c r="E47" s="86">
        <v>118.93181594369264</v>
      </c>
    </row>
    <row r="48" spans="3:5" x14ac:dyDescent="0.35">
      <c r="C48" s="51" t="s">
        <v>132</v>
      </c>
      <c r="D48" s="52">
        <v>118.44818970225528</v>
      </c>
      <c r="E48" s="86">
        <v>119.32966039703787</v>
      </c>
    </row>
    <row r="49" spans="3:5" x14ac:dyDescent="0.35">
      <c r="C49" s="51" t="s">
        <v>112</v>
      </c>
      <c r="D49" s="52">
        <v>100</v>
      </c>
      <c r="E49" s="50"/>
    </row>
    <row r="50" spans="3:5" x14ac:dyDescent="0.35">
      <c r="C50" s="51" t="s">
        <v>113</v>
      </c>
      <c r="D50" s="52">
        <v>104.37538819356421</v>
      </c>
      <c r="E50" s="50"/>
    </row>
    <row r="51" spans="3:5" x14ac:dyDescent="0.35">
      <c r="C51" s="51" t="s">
        <v>114</v>
      </c>
      <c r="D51" s="52">
        <v>108.75787537971709</v>
      </c>
      <c r="E51" s="86">
        <v>104.37775452442709</v>
      </c>
    </row>
    <row r="52" spans="3:5" x14ac:dyDescent="0.35">
      <c r="C52" s="51" t="s">
        <v>133</v>
      </c>
      <c r="D52" s="52">
        <v>120.98913345200734</v>
      </c>
      <c r="E52" s="86">
        <v>123.30978142241459</v>
      </c>
    </row>
    <row r="53" spans="3:5" x14ac:dyDescent="0.35">
      <c r="C53" s="51" t="s">
        <v>134</v>
      </c>
      <c r="D53" s="52">
        <v>127.94383639813664</v>
      </c>
      <c r="E53" s="86">
        <v>122.14356019871117</v>
      </c>
    </row>
    <row r="54" spans="3:5" x14ac:dyDescent="0.35">
      <c r="C54" s="51" t="s">
        <v>135</v>
      </c>
      <c r="D54" s="52">
        <v>131.73747346255044</v>
      </c>
      <c r="E54" s="86">
        <v>126.89014777089814</v>
      </c>
    </row>
    <row r="55" spans="3:5" x14ac:dyDescent="0.35">
      <c r="C55" s="51" t="s">
        <v>136</v>
      </c>
      <c r="D55" s="52">
        <v>126.71799270257826</v>
      </c>
      <c r="E55" s="86">
        <v>128.79976752108846</v>
      </c>
    </row>
    <row r="56" spans="3:5" x14ac:dyDescent="0.35">
      <c r="C56" s="51" t="s">
        <v>137</v>
      </c>
      <c r="D56" s="52">
        <v>122.38090675266155</v>
      </c>
      <c r="E56" s="86">
        <v>126.94545763926341</v>
      </c>
    </row>
    <row r="57" spans="3:5" x14ac:dyDescent="0.35">
      <c r="C57" s="51" t="s">
        <v>138</v>
      </c>
      <c r="D57" s="52">
        <v>130.77927748182648</v>
      </c>
      <c r="E57" s="86">
        <v>126.6260589790221</v>
      </c>
    </row>
    <row r="58" spans="3:5" x14ac:dyDescent="0.35">
      <c r="C58" s="51" t="s">
        <v>139</v>
      </c>
      <c r="D58" s="52">
        <v>137.10763269812401</v>
      </c>
      <c r="E58" s="86">
        <v>130.08927231087068</v>
      </c>
    </row>
    <row r="59" spans="3:5" x14ac:dyDescent="0.35">
      <c r="C59" s="51" t="s">
        <v>140</v>
      </c>
      <c r="D59" s="52">
        <v>127.18086848840876</v>
      </c>
      <c r="E59" s="86">
        <v>131.68925955611977</v>
      </c>
    </row>
    <row r="60" spans="3:5" x14ac:dyDescent="0.35">
      <c r="C60" s="51" t="s">
        <v>141</v>
      </c>
      <c r="D60" s="52">
        <v>132.58970805362003</v>
      </c>
      <c r="E60" s="86">
        <v>132.29273641338426</v>
      </c>
    </row>
    <row r="61" spans="3:5" x14ac:dyDescent="0.35">
      <c r="C61" s="51" t="s">
        <v>142</v>
      </c>
      <c r="D61" s="52">
        <v>132.2018265766383</v>
      </c>
      <c r="E61" s="86">
        <v>130.65746770622238</v>
      </c>
    </row>
    <row r="62" spans="3:5" x14ac:dyDescent="0.35">
      <c r="C62" s="51" t="s">
        <v>143</v>
      </c>
      <c r="D62" s="52">
        <v>139.43437135987102</v>
      </c>
      <c r="E62" s="86">
        <v>134.74196866337644</v>
      </c>
    </row>
    <row r="63" spans="3:5" x14ac:dyDescent="0.35">
      <c r="C63" s="51" t="s">
        <v>144</v>
      </c>
      <c r="D63" s="52">
        <v>130.34617813265021</v>
      </c>
      <c r="E63" s="86">
        <v>133.99412535638652</v>
      </c>
    </row>
    <row r="64" spans="3:5" x14ac:dyDescent="0.35">
      <c r="C64" s="51" t="s">
        <v>145</v>
      </c>
      <c r="D64" s="52">
        <v>138.8349632836433</v>
      </c>
      <c r="E64" s="86">
        <v>136.20517092538819</v>
      </c>
    </row>
    <row r="65" spans="3:5" x14ac:dyDescent="0.35">
      <c r="C65" s="51" t="s">
        <v>146</v>
      </c>
      <c r="D65" s="52">
        <v>140.00411359017724</v>
      </c>
      <c r="E65" s="86">
        <v>136.39508500215689</v>
      </c>
    </row>
    <row r="66" spans="3:5" x14ac:dyDescent="0.35">
      <c r="C66" s="51" t="s">
        <v>147</v>
      </c>
      <c r="D66" s="52">
        <v>152.79615794612275</v>
      </c>
      <c r="E66" s="86">
        <v>143.87841160664777</v>
      </c>
    </row>
    <row r="67" spans="3:5" x14ac:dyDescent="0.35">
      <c r="C67" s="51" t="s">
        <v>148</v>
      </c>
      <c r="D67" s="52">
        <v>139.4801416557539</v>
      </c>
      <c r="E67" s="86">
        <v>144.09347106401796</v>
      </c>
    </row>
    <row r="68" spans="3:5" x14ac:dyDescent="0.35">
      <c r="C68" s="51" t="s">
        <v>149</v>
      </c>
      <c r="D68" s="52">
        <v>138.17425344870216</v>
      </c>
      <c r="E68" s="86">
        <v>143.48351768352629</v>
      </c>
    </row>
    <row r="69" spans="3:5" x14ac:dyDescent="0.35">
      <c r="C69" s="51" t="s">
        <v>150</v>
      </c>
      <c r="D69" s="52">
        <v>150.29046612100092</v>
      </c>
      <c r="E69" s="86">
        <v>142.64828707515233</v>
      </c>
    </row>
    <row r="70" spans="3:5" x14ac:dyDescent="0.35">
      <c r="C70" s="51" t="s">
        <v>151</v>
      </c>
      <c r="D70" s="52">
        <v>156.56218863625105</v>
      </c>
      <c r="E70" s="86">
        <v>148.34230273531804</v>
      </c>
    </row>
    <row r="71" spans="3:5" x14ac:dyDescent="0.35">
      <c r="C71" s="51" t="s">
        <v>152</v>
      </c>
      <c r="D71" s="52">
        <v>143.16194619078092</v>
      </c>
      <c r="E71" s="86">
        <v>150.00486698267764</v>
      </c>
    </row>
    <row r="72" spans="3:5" x14ac:dyDescent="0.35">
      <c r="C72" s="51" t="s">
        <v>153</v>
      </c>
      <c r="D72" s="52">
        <v>145.53828309010254</v>
      </c>
      <c r="E72" s="86">
        <v>148.42080597237819</v>
      </c>
    </row>
    <row r="73" spans="3:5" x14ac:dyDescent="0.35">
      <c r="C73" s="51" t="s">
        <v>154</v>
      </c>
      <c r="D73" s="52">
        <v>153.19357118713108</v>
      </c>
      <c r="E73" s="86">
        <v>147.29793348933819</v>
      </c>
    </row>
    <row r="74" spans="3:5" x14ac:dyDescent="0.35">
      <c r="C74" s="51" t="s">
        <v>155</v>
      </c>
      <c r="D74" s="52">
        <v>159.39273214078784</v>
      </c>
      <c r="E74" s="86">
        <v>152.70819547267385</v>
      </c>
    </row>
    <row r="75" spans="3:5" x14ac:dyDescent="0.35">
      <c r="C75" s="51" t="s">
        <v>156</v>
      </c>
      <c r="D75" s="52">
        <v>145.20365363256869</v>
      </c>
      <c r="E75" s="86">
        <v>152.59665232016255</v>
      </c>
    </row>
    <row r="76" spans="3:5" x14ac:dyDescent="0.35">
      <c r="C76" s="51" t="s">
        <v>157</v>
      </c>
      <c r="D76" s="52">
        <v>151.55735458518788</v>
      </c>
      <c r="E76" s="86">
        <v>152.05124678618145</v>
      </c>
    </row>
    <row r="77" spans="3:5" x14ac:dyDescent="0.35">
      <c r="C77" s="51" t="s">
        <v>158</v>
      </c>
      <c r="D77" s="52">
        <v>161.37841937763883</v>
      </c>
      <c r="E77" s="86">
        <v>152.71314253179847</v>
      </c>
    </row>
    <row r="78" spans="3:5" x14ac:dyDescent="0.35">
      <c r="C78" s="51" t="s">
        <v>159</v>
      </c>
      <c r="D78" s="52">
        <v>167.81383973749277</v>
      </c>
      <c r="E78" s="86">
        <v>160.24987123343985</v>
      </c>
    </row>
    <row r="79" spans="3:5" x14ac:dyDescent="0.35">
      <c r="C79" s="51" t="s">
        <v>160</v>
      </c>
      <c r="D79" s="52">
        <v>158.65397211164594</v>
      </c>
      <c r="E79" s="86">
        <v>162.61541040892584</v>
      </c>
    </row>
    <row r="80" spans="3:5" x14ac:dyDescent="0.35">
      <c r="C80" s="51" t="s">
        <v>161</v>
      </c>
      <c r="D80" s="52">
        <v>152.9444180869404</v>
      </c>
      <c r="E80" s="86">
        <v>159.80407664535969</v>
      </c>
    </row>
    <row r="81" spans="3:5" x14ac:dyDescent="0.35">
      <c r="C81" s="51" t="s">
        <v>162</v>
      </c>
      <c r="D81" s="52">
        <v>151.14569814948035</v>
      </c>
      <c r="E81" s="86">
        <v>154.24802944935558</v>
      </c>
    </row>
    <row r="82" spans="3:5" x14ac:dyDescent="0.35">
      <c r="C82" s="51" t="s">
        <v>163</v>
      </c>
      <c r="D82" s="52">
        <v>159.59083555562299</v>
      </c>
      <c r="E82" s="86">
        <v>154.56031726401457</v>
      </c>
    </row>
    <row r="83" spans="3:5" x14ac:dyDescent="0.35">
      <c r="C83" s="51" t="s">
        <v>164</v>
      </c>
      <c r="D83" s="52">
        <v>156.90939292216689</v>
      </c>
      <c r="E83" s="86">
        <v>155.88197554242342</v>
      </c>
    </row>
    <row r="84" spans="3:5" x14ac:dyDescent="0.35">
      <c r="C84" s="51" t="s">
        <v>165</v>
      </c>
      <c r="D84" s="52">
        <v>154.91445395166622</v>
      </c>
      <c r="E84" s="86">
        <v>157.13822747648535</v>
      </c>
    </row>
    <row r="85" spans="3:5" x14ac:dyDescent="0.35">
      <c r="C85" s="51" t="s">
        <v>166</v>
      </c>
      <c r="D85" s="52">
        <v>168.23813816103441</v>
      </c>
      <c r="E85" s="86">
        <v>160.02066167828914</v>
      </c>
    </row>
    <row r="86" spans="3:5" x14ac:dyDescent="0.35">
      <c r="C86" s="51" t="s">
        <v>167</v>
      </c>
      <c r="D86" s="52">
        <v>178.16993019455026</v>
      </c>
      <c r="E86" s="86">
        <v>167.10750743575031</v>
      </c>
    </row>
    <row r="87" spans="3:5" x14ac:dyDescent="0.35">
      <c r="C87" s="51" t="s">
        <v>168</v>
      </c>
      <c r="D87" s="52">
        <v>160.04621390595969</v>
      </c>
      <c r="E87" s="86">
        <v>168.81809408718144</v>
      </c>
    </row>
    <row r="88" spans="3:5" x14ac:dyDescent="0.35">
      <c r="C88" s="51" t="s">
        <v>169</v>
      </c>
      <c r="D88" s="52">
        <v>153.36857284038425</v>
      </c>
      <c r="E88" s="86">
        <v>163.8615723136314</v>
      </c>
    </row>
    <row r="89" spans="3:5" x14ac:dyDescent="0.35">
      <c r="C89" s="51" t="s">
        <v>170</v>
      </c>
      <c r="D89" s="52">
        <v>169.1875283722469</v>
      </c>
      <c r="E89" s="86">
        <v>160.8674383728636</v>
      </c>
    </row>
    <row r="90" spans="3:5" x14ac:dyDescent="0.35">
      <c r="C90" s="51" t="s">
        <v>171</v>
      </c>
      <c r="D90" s="52">
        <v>169.88941519310947</v>
      </c>
      <c r="E90" s="86">
        <v>164.1485054685802</v>
      </c>
    </row>
    <row r="91" spans="3:5" x14ac:dyDescent="0.35">
      <c r="C91" s="51" t="s">
        <v>172</v>
      </c>
      <c r="D91" s="52">
        <v>161.27875830060884</v>
      </c>
      <c r="E91" s="86">
        <v>166.78523395532173</v>
      </c>
    </row>
    <row r="92" spans="3:5" x14ac:dyDescent="0.35">
      <c r="C92" s="51" t="s">
        <v>173</v>
      </c>
      <c r="D92" s="52">
        <v>157.01109846646034</v>
      </c>
      <c r="E92" s="86">
        <v>162.72642398672622</v>
      </c>
    </row>
    <row r="93" spans="3:5" x14ac:dyDescent="0.35">
      <c r="C93" s="51" t="s">
        <v>174</v>
      </c>
      <c r="D93" s="52">
        <v>164.13956448081908</v>
      </c>
      <c r="E93" s="86">
        <v>160.80980708262942</v>
      </c>
    </row>
    <row r="94" spans="3:5" x14ac:dyDescent="0.35">
      <c r="C94" s="51" t="s">
        <v>175</v>
      </c>
      <c r="D94" s="52">
        <v>172.59739419938353</v>
      </c>
      <c r="E94" s="86">
        <v>164.58268571555433</v>
      </c>
    </row>
    <row r="95" spans="3:5" x14ac:dyDescent="0.35">
      <c r="C95" s="51" t="s">
        <v>176</v>
      </c>
      <c r="D95" s="52">
        <v>160.29018934769846</v>
      </c>
      <c r="E95" s="86">
        <v>165.67571600930037</v>
      </c>
    </row>
    <row r="96" spans="3:5" x14ac:dyDescent="0.35">
      <c r="C96" s="51" t="s">
        <v>177</v>
      </c>
      <c r="D96" s="52">
        <v>156.52733060597976</v>
      </c>
      <c r="E96" s="86">
        <v>163.13830471768725</v>
      </c>
    </row>
    <row r="97" spans="3:5" x14ac:dyDescent="0.35">
      <c r="C97" s="51" t="s">
        <v>178</v>
      </c>
      <c r="D97" s="52">
        <v>166.777199241619</v>
      </c>
      <c r="E97" s="86">
        <v>161.19823973176574</v>
      </c>
    </row>
    <row r="98" spans="3:5" x14ac:dyDescent="0.35">
      <c r="C98" s="51" t="s">
        <v>179</v>
      </c>
      <c r="D98" s="52">
        <v>172.53114927570471</v>
      </c>
      <c r="E98" s="86">
        <v>165.27855970776781</v>
      </c>
    </row>
    <row r="99" spans="3:5" x14ac:dyDescent="0.35">
      <c r="C99" s="51" t="s">
        <v>180</v>
      </c>
      <c r="D99" s="52">
        <v>159.20899985238168</v>
      </c>
      <c r="E99" s="86">
        <v>166.17244945656844</v>
      </c>
    </row>
    <row r="100" spans="3:5" x14ac:dyDescent="0.35">
      <c r="C100" s="51" t="s">
        <v>181</v>
      </c>
      <c r="D100" s="52">
        <v>163.79277379231189</v>
      </c>
      <c r="E100" s="86">
        <v>165.17764097346608</v>
      </c>
    </row>
    <row r="101" spans="3:5" x14ac:dyDescent="0.35">
      <c r="C101" s="51" t="s">
        <v>182</v>
      </c>
      <c r="D101" s="52">
        <v>165.59673457359526</v>
      </c>
      <c r="E101" s="86">
        <v>162.86616940609628</v>
      </c>
    </row>
    <row r="102" spans="3:5" x14ac:dyDescent="0.35">
      <c r="C102" s="51" t="s">
        <v>183</v>
      </c>
      <c r="D102" s="52">
        <v>173.81938057484552</v>
      </c>
      <c r="E102" s="86">
        <v>167.73629631358423</v>
      </c>
    </row>
    <row r="103" spans="3:5" x14ac:dyDescent="0.35">
      <c r="C103" s="51" t="s">
        <v>184</v>
      </c>
      <c r="D103" s="52">
        <v>164.54129877851977</v>
      </c>
      <c r="E103" s="86">
        <v>167.98580464232018</v>
      </c>
    </row>
    <row r="104" spans="3:5" x14ac:dyDescent="0.35">
      <c r="C104" s="51" t="s">
        <v>185</v>
      </c>
      <c r="D104" s="52">
        <v>160.22475473582821</v>
      </c>
      <c r="E104" s="86">
        <v>166.19514469639785</v>
      </c>
    </row>
    <row r="105" spans="3:5" x14ac:dyDescent="0.35">
      <c r="C105" s="51" t="s">
        <v>186</v>
      </c>
      <c r="D105" s="52">
        <v>168.84746416715615</v>
      </c>
      <c r="E105" s="86">
        <v>164.53783922716804</v>
      </c>
    </row>
    <row r="106" spans="3:5" x14ac:dyDescent="0.35">
      <c r="C106" s="51" t="s">
        <v>187</v>
      </c>
      <c r="D106" s="52">
        <v>177.80402887358977</v>
      </c>
      <c r="E106" s="86">
        <v>168.95874925885803</v>
      </c>
    </row>
    <row r="107" spans="3:5" x14ac:dyDescent="0.35">
      <c r="C107" s="51" t="s">
        <v>188</v>
      </c>
      <c r="D107" s="52">
        <v>161.27960878027184</v>
      </c>
      <c r="E107" s="86">
        <v>169.31036727367257</v>
      </c>
    </row>
    <row r="108" spans="3:5" x14ac:dyDescent="0.35">
      <c r="C108" s="51" t="s">
        <v>189</v>
      </c>
      <c r="D108" s="52">
        <v>161.37613393412863</v>
      </c>
      <c r="E108" s="86">
        <v>166.81992386266342</v>
      </c>
    </row>
    <row r="109" spans="3:5" x14ac:dyDescent="0.35">
      <c r="C109" s="51" t="s">
        <v>190</v>
      </c>
      <c r="D109" s="52">
        <v>180.06709724756644</v>
      </c>
      <c r="E109" s="86">
        <v>167.57427998732231</v>
      </c>
    </row>
    <row r="110" spans="3:5" x14ac:dyDescent="0.35">
      <c r="C110" s="51" t="s">
        <v>191</v>
      </c>
      <c r="D110" s="52">
        <v>177.3612760022182</v>
      </c>
      <c r="E110" s="86">
        <v>172.93483572797109</v>
      </c>
    </row>
    <row r="111" spans="3:5" x14ac:dyDescent="0.35">
      <c r="C111" s="51" t="s">
        <v>192</v>
      </c>
      <c r="D111" s="52">
        <v>161.57563461554955</v>
      </c>
      <c r="E111" s="86">
        <v>173.00133595511139</v>
      </c>
    </row>
    <row r="112" spans="3:5" x14ac:dyDescent="0.35">
      <c r="C112" s="51" t="s">
        <v>193</v>
      </c>
      <c r="D112" s="52">
        <v>163.79724481874513</v>
      </c>
      <c r="E112" s="86">
        <v>167.57805181217097</v>
      </c>
    </row>
    <row r="113" spans="3:5" x14ac:dyDescent="0.35">
      <c r="C113" s="51" t="s">
        <v>194</v>
      </c>
      <c r="D113" s="52">
        <v>170.69998621583738</v>
      </c>
      <c r="E113" s="86">
        <v>165.35762188337733</v>
      </c>
    </row>
    <row r="114" spans="3:5" x14ac:dyDescent="0.35">
      <c r="C114" s="51" t="s">
        <v>195</v>
      </c>
      <c r="D114" s="52">
        <v>182.10191233563788</v>
      </c>
      <c r="E114" s="86">
        <v>172.19971445674014</v>
      </c>
    </row>
    <row r="115" spans="3:5" x14ac:dyDescent="0.35">
      <c r="C115" s="51" t="s">
        <v>196</v>
      </c>
      <c r="D115" s="52">
        <v>170.33709052936737</v>
      </c>
      <c r="E115" s="86">
        <v>174.37966302694755</v>
      </c>
    </row>
    <row r="116" spans="3:5" x14ac:dyDescent="0.35">
      <c r="C116" s="51" t="s">
        <v>15</v>
      </c>
      <c r="D116" s="52">
        <v>166.38174305051288</v>
      </c>
      <c r="E116" s="86">
        <v>172.94024863850606</v>
      </c>
    </row>
    <row r="117" spans="3:5" x14ac:dyDescent="0.35">
      <c r="C117" s="51" t="s">
        <v>16</v>
      </c>
      <c r="D117" s="52">
        <v>177.5913314508191</v>
      </c>
      <c r="E117" s="86">
        <v>171.43672167689979</v>
      </c>
    </row>
    <row r="118" spans="3:5" x14ac:dyDescent="0.35">
      <c r="C118" s="51" t="s">
        <v>17</v>
      </c>
      <c r="D118" s="52">
        <v>179.8763174017607</v>
      </c>
      <c r="E118" s="86">
        <v>174.61646396769757</v>
      </c>
    </row>
    <row r="119" spans="3:5" x14ac:dyDescent="0.35">
      <c r="C119" s="51" t="s">
        <v>18</v>
      </c>
      <c r="D119" s="52">
        <v>168.67628055811176</v>
      </c>
      <c r="E119" s="86">
        <v>175.38130980356388</v>
      </c>
    </row>
    <row r="120" spans="3:5" x14ac:dyDescent="0.35">
      <c r="C120" s="51" t="s">
        <v>19</v>
      </c>
      <c r="D120" s="52">
        <v>173.0723328535824</v>
      </c>
      <c r="E120" s="86">
        <v>173.87497693781827</v>
      </c>
    </row>
    <row r="121" spans="3:5" x14ac:dyDescent="0.35">
      <c r="C121" s="51" t="s">
        <v>20</v>
      </c>
      <c r="D121" s="52">
        <v>179.63174098598924</v>
      </c>
      <c r="E121" s="86">
        <v>173.79345146589446</v>
      </c>
    </row>
    <row r="122" spans="3:5" x14ac:dyDescent="0.35">
      <c r="C122" s="51" t="s">
        <v>21</v>
      </c>
      <c r="D122" s="52">
        <v>185.68545002806371</v>
      </c>
      <c r="E122" s="86">
        <v>179.4631746225451</v>
      </c>
    </row>
    <row r="123" spans="3:5" x14ac:dyDescent="0.35">
      <c r="C123" s="51" t="s">
        <v>22</v>
      </c>
      <c r="D123" s="52">
        <v>171.27147296073503</v>
      </c>
      <c r="E123" s="86">
        <v>178.86288799159601</v>
      </c>
    </row>
    <row r="124" spans="3:5" x14ac:dyDescent="0.35">
      <c r="C124" s="51" t="s">
        <v>23</v>
      </c>
      <c r="D124" s="52">
        <v>174.13779770955946</v>
      </c>
      <c r="E124" s="86">
        <v>177.03157356611939</v>
      </c>
    </row>
    <row r="125" spans="3:5" x14ac:dyDescent="0.35">
      <c r="C125" s="51" t="s">
        <v>24</v>
      </c>
      <c r="D125" s="52">
        <v>187.26933813640844</v>
      </c>
      <c r="E125" s="86">
        <v>177.55953626890098</v>
      </c>
    </row>
    <row r="126" spans="3:5" x14ac:dyDescent="0.35">
      <c r="C126" s="51" t="s">
        <v>25</v>
      </c>
      <c r="D126" s="52">
        <v>191.63783343565029</v>
      </c>
      <c r="E126" s="86">
        <v>184.34832309387275</v>
      </c>
    </row>
    <row r="127" spans="3:5" x14ac:dyDescent="0.35">
      <c r="C127" s="51" t="s">
        <v>26</v>
      </c>
      <c r="D127" s="52">
        <v>178.58607511684275</v>
      </c>
      <c r="E127" s="86">
        <v>185.83108222963381</v>
      </c>
    </row>
    <row r="128" spans="3:5" x14ac:dyDescent="0.35">
      <c r="C128" s="51" t="s">
        <v>27</v>
      </c>
      <c r="D128" s="52">
        <v>171.85439715277462</v>
      </c>
      <c r="E128" s="86">
        <v>180.69276856842257</v>
      </c>
    </row>
    <row r="129" spans="3:5" x14ac:dyDescent="0.35">
      <c r="C129" s="51" t="s">
        <v>28</v>
      </c>
      <c r="D129" s="52">
        <v>184.82977499468583</v>
      </c>
      <c r="E129" s="86">
        <v>178.42341575476772</v>
      </c>
    </row>
    <row r="130" spans="3:5" x14ac:dyDescent="0.35">
      <c r="C130" s="51" t="s">
        <v>29</v>
      </c>
      <c r="D130" s="52">
        <v>188.42979405645173</v>
      </c>
      <c r="E130" s="86">
        <v>181.70465540130408</v>
      </c>
    </row>
    <row r="131" spans="3:5" x14ac:dyDescent="0.35">
      <c r="C131" s="51" t="s">
        <v>30</v>
      </c>
      <c r="D131" s="52">
        <v>177.44300687607893</v>
      </c>
      <c r="E131" s="86">
        <v>183.56752530907215</v>
      </c>
    </row>
    <row r="132" spans="3:5" x14ac:dyDescent="0.35">
      <c r="C132" s="51" t="s">
        <v>31</v>
      </c>
      <c r="D132" s="52">
        <v>180.89654495716823</v>
      </c>
      <c r="E132" s="86">
        <v>182.25644862989964</v>
      </c>
    </row>
    <row r="133" spans="3:5" x14ac:dyDescent="0.35">
      <c r="C133" s="51" t="s">
        <v>32</v>
      </c>
      <c r="D133" s="52">
        <v>198.11540654265585</v>
      </c>
      <c r="E133" s="86">
        <v>185.48498612530099</v>
      </c>
    </row>
    <row r="134" spans="3:5" x14ac:dyDescent="0.35">
      <c r="C134" s="51" t="s">
        <v>33</v>
      </c>
      <c r="D134" s="52">
        <v>195.65944812077709</v>
      </c>
      <c r="E134" s="86">
        <v>191.55713320686706</v>
      </c>
    </row>
    <row r="135" spans="3:5" x14ac:dyDescent="0.35">
      <c r="C135" s="51" t="s">
        <v>34</v>
      </c>
      <c r="D135" s="52">
        <v>177.37608338306288</v>
      </c>
      <c r="E135" s="86">
        <v>190.38364601549861</v>
      </c>
    </row>
    <row r="136" spans="3:5" x14ac:dyDescent="0.35">
      <c r="C136" s="51" t="s">
        <v>35</v>
      </c>
      <c r="D136" s="52">
        <v>182.93591677709873</v>
      </c>
      <c r="E136" s="86">
        <v>185.3238160936462</v>
      </c>
    </row>
    <row r="137" spans="3:5" x14ac:dyDescent="0.35">
      <c r="C137" s="51" t="s">
        <v>36</v>
      </c>
      <c r="D137" s="52">
        <v>201.84455653169559</v>
      </c>
      <c r="E137" s="86">
        <v>187.38551889728572</v>
      </c>
    </row>
    <row r="138" spans="3:5" x14ac:dyDescent="0.35">
      <c r="C138" s="51" t="s">
        <v>37</v>
      </c>
      <c r="D138" s="52">
        <v>197.49058561894469</v>
      </c>
      <c r="E138" s="86">
        <v>194.09035297591299</v>
      </c>
    </row>
    <row r="139" spans="3:5" x14ac:dyDescent="0.35">
      <c r="C139" s="51" t="s">
        <v>38</v>
      </c>
      <c r="D139" s="52">
        <v>182.63951226060848</v>
      </c>
      <c r="E139" s="86">
        <v>193.99155147041628</v>
      </c>
    </row>
    <row r="140" spans="3:5" x14ac:dyDescent="0.35">
      <c r="C140" s="51" t="s">
        <v>39</v>
      </c>
      <c r="D140" s="52">
        <v>187.85147863285516</v>
      </c>
      <c r="E140" s="86">
        <v>189.32719217080276</v>
      </c>
    </row>
    <row r="141" spans="3:5" x14ac:dyDescent="0.35">
      <c r="C141" s="51" t="s">
        <v>40</v>
      </c>
      <c r="D141" s="52">
        <v>201.94419411423723</v>
      </c>
      <c r="E141" s="86">
        <v>190.81172833590028</v>
      </c>
    </row>
    <row r="142" spans="3:5" x14ac:dyDescent="0.35">
      <c r="C142" s="51" t="s">
        <v>41</v>
      </c>
      <c r="D142" s="52">
        <v>194.55062029141638</v>
      </c>
      <c r="E142" s="86">
        <v>194.78209767950293</v>
      </c>
    </row>
    <row r="143" spans="3:5" x14ac:dyDescent="0.35">
      <c r="C143" s="87" t="s">
        <v>42</v>
      </c>
      <c r="D143" s="88">
        <v>179.80279081148288</v>
      </c>
      <c r="E143" s="89">
        <v>192.0992017390455</v>
      </c>
    </row>
  </sheetData>
  <pageMargins left="0.75" right="0.75" top="0.75" bottom="0.5" header="0.5" footer="0.75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9493-28EA-4750-971D-F32B0643FF8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1CEF-D0F2-434A-AF66-3D5ACFADECF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D268-59F5-430D-AF1B-30E13B7DF127}">
  <dimension ref="A2:S50"/>
  <sheetViews>
    <sheetView showGridLines="0" zoomScale="80" zoomScaleNormal="80" workbookViewId="0">
      <selection activeCell="B1" sqref="B1"/>
    </sheetView>
  </sheetViews>
  <sheetFormatPr defaultRowHeight="14.5" x14ac:dyDescent="0.35"/>
  <cols>
    <col min="1" max="1" width="9.1796875" style="30" customWidth="1"/>
    <col min="2" max="2" width="21.08984375" style="30" customWidth="1"/>
    <col min="3" max="17" width="9.1796875" style="30" customWidth="1"/>
    <col min="18" max="16384" width="8.7265625" style="30"/>
  </cols>
  <sheetData>
    <row r="2" spans="1:13" ht="17.5" x14ac:dyDescent="0.35">
      <c r="B2" s="20" t="s">
        <v>255</v>
      </c>
      <c r="C2" s="6"/>
      <c r="D2" s="6"/>
      <c r="E2" s="1"/>
      <c r="F2" s="1"/>
      <c r="G2" s="1"/>
      <c r="H2"/>
      <c r="J2"/>
      <c r="K2"/>
      <c r="L2"/>
      <c r="M2"/>
    </row>
    <row r="3" spans="1:13" ht="18" x14ac:dyDescent="0.4">
      <c r="B3" s="7" t="s">
        <v>1</v>
      </c>
      <c r="C3" s="8" t="s">
        <v>401</v>
      </c>
      <c r="D3" s="9"/>
      <c r="E3" s="1"/>
      <c r="F3" s="1"/>
      <c r="G3" s="1"/>
      <c r="H3"/>
      <c r="J3"/>
      <c r="K3"/>
      <c r="L3"/>
      <c r="M3"/>
    </row>
    <row r="4" spans="1:13" x14ac:dyDescent="0.35">
      <c r="B4" s="7" t="s">
        <v>12</v>
      </c>
      <c r="C4" s="8" t="s">
        <v>257</v>
      </c>
      <c r="D4" s="8"/>
      <c r="E4" s="1"/>
      <c r="F4" s="1"/>
      <c r="G4" s="1"/>
      <c r="H4"/>
      <c r="J4"/>
      <c r="K4"/>
      <c r="L4"/>
      <c r="M4"/>
    </row>
    <row r="5" spans="1:13" x14ac:dyDescent="0.35">
      <c r="B5" s="7" t="s">
        <v>13</v>
      </c>
      <c r="C5" s="13"/>
      <c r="D5" s="8"/>
      <c r="E5" s="1"/>
      <c r="F5" s="1"/>
      <c r="G5" s="1"/>
      <c r="H5"/>
      <c r="J5"/>
      <c r="K5"/>
      <c r="L5"/>
      <c r="M5"/>
    </row>
    <row r="8" spans="1:13" ht="18.5" x14ac:dyDescent="0.45">
      <c r="A8" s="29"/>
    </row>
    <row r="33" spans="2:19" x14ac:dyDescent="0.35">
      <c r="B33" s="99"/>
      <c r="C33" s="54"/>
      <c r="D33" s="100"/>
      <c r="E33" s="100"/>
      <c r="F33" s="100"/>
      <c r="G33" s="100"/>
      <c r="H33" s="100" t="s">
        <v>197</v>
      </c>
      <c r="I33" s="100" t="s">
        <v>198</v>
      </c>
      <c r="J33" s="100" t="s">
        <v>199</v>
      </c>
      <c r="K33" s="100" t="s">
        <v>200</v>
      </c>
      <c r="L33" s="100" t="s">
        <v>201</v>
      </c>
      <c r="M33" s="100" t="s">
        <v>202</v>
      </c>
      <c r="N33" s="100" t="s">
        <v>203</v>
      </c>
      <c r="O33" s="100" t="s">
        <v>204</v>
      </c>
      <c r="P33" s="100" t="s">
        <v>205</v>
      </c>
      <c r="Q33" s="100" t="s">
        <v>206</v>
      </c>
      <c r="R33" s="100" t="s">
        <v>207</v>
      </c>
      <c r="S33" s="55"/>
    </row>
    <row r="34" spans="2:19" x14ac:dyDescent="0.35">
      <c r="B34" s="60" t="s">
        <v>208</v>
      </c>
      <c r="C34" s="59" t="s">
        <v>209</v>
      </c>
      <c r="D34" s="61"/>
      <c r="E34" s="61"/>
      <c r="F34" s="61"/>
      <c r="G34" s="61"/>
      <c r="H34" s="61">
        <v>100</v>
      </c>
      <c r="I34" s="61">
        <v>103.77804014167651</v>
      </c>
      <c r="J34" s="61">
        <v>108.02833530106257</v>
      </c>
      <c r="K34" s="61">
        <v>113.93152302243212</v>
      </c>
      <c r="L34" s="61">
        <v>123.96694214876034</v>
      </c>
      <c r="M34" s="61">
        <v>136.71782762691853</v>
      </c>
      <c r="N34" s="61">
        <v>140.37780401416765</v>
      </c>
      <c r="O34" s="61">
        <v>155.84415584415584</v>
      </c>
      <c r="P34" s="61">
        <v>140.25974025974025</v>
      </c>
      <c r="Q34" s="61">
        <v>155.84415584415584</v>
      </c>
      <c r="R34" s="61">
        <v>170.95631641086189</v>
      </c>
      <c r="S34" s="58"/>
    </row>
    <row r="35" spans="2:19" x14ac:dyDescent="0.35">
      <c r="B35" s="56"/>
      <c r="C35" s="59" t="s">
        <v>210</v>
      </c>
      <c r="D35" s="61"/>
      <c r="E35" s="61"/>
      <c r="F35" s="61"/>
      <c r="G35" s="61"/>
      <c r="H35" s="61">
        <v>100</v>
      </c>
      <c r="I35" s="61">
        <v>103.41207349081365</v>
      </c>
      <c r="J35" s="61">
        <v>105.16185476815397</v>
      </c>
      <c r="K35" s="61">
        <v>107.26159230096236</v>
      </c>
      <c r="L35" s="61">
        <v>102.62467191601048</v>
      </c>
      <c r="M35" s="61">
        <v>106.9116360454943</v>
      </c>
      <c r="N35" s="61">
        <v>111.11111111111109</v>
      </c>
      <c r="O35" s="61">
        <v>113.47331583552054</v>
      </c>
      <c r="P35" s="61">
        <v>114.52318460192475</v>
      </c>
      <c r="Q35" s="61">
        <v>124.3219597550306</v>
      </c>
      <c r="R35" s="61">
        <v>122.2222222222222</v>
      </c>
      <c r="S35" s="58"/>
    </row>
    <row r="36" spans="2:19" x14ac:dyDescent="0.35">
      <c r="B36" s="56"/>
      <c r="C36" s="59" t="s">
        <v>211</v>
      </c>
      <c r="D36" s="61"/>
      <c r="E36" s="61"/>
      <c r="F36" s="61"/>
      <c r="G36" s="61"/>
      <c r="H36" s="61">
        <v>100</v>
      </c>
      <c r="I36" s="61">
        <v>103.69733447979364</v>
      </c>
      <c r="J36" s="61">
        <v>105.33104041272571</v>
      </c>
      <c r="K36" s="61">
        <v>110.23215821152192</v>
      </c>
      <c r="L36" s="61">
        <v>105.67497850386931</v>
      </c>
      <c r="M36" s="61">
        <v>110.14617368873603</v>
      </c>
      <c r="N36" s="61">
        <v>115.30524505588994</v>
      </c>
      <c r="O36" s="61">
        <v>115.99312123817712</v>
      </c>
      <c r="P36" s="61">
        <v>111.95184866723989</v>
      </c>
      <c r="Q36" s="61">
        <v>122.95786758383491</v>
      </c>
      <c r="R36" s="61">
        <v>119.34651762682718</v>
      </c>
      <c r="S36" s="58"/>
    </row>
    <row r="37" spans="2:19" x14ac:dyDescent="0.35">
      <c r="B37" s="56"/>
      <c r="C37" s="59" t="s">
        <v>212</v>
      </c>
      <c r="D37" s="61"/>
      <c r="E37" s="61"/>
      <c r="F37" s="61"/>
      <c r="G37" s="61"/>
      <c r="H37" s="61">
        <v>100</v>
      </c>
      <c r="I37" s="61">
        <v>101.31348511383538</v>
      </c>
      <c r="J37" s="61">
        <v>103.85288966725044</v>
      </c>
      <c r="K37" s="61">
        <v>108.4938704028021</v>
      </c>
      <c r="L37" s="61">
        <v>116.54991243432573</v>
      </c>
      <c r="M37" s="61">
        <v>112.08406304728545</v>
      </c>
      <c r="N37" s="61">
        <v>113.13485113835374</v>
      </c>
      <c r="O37" s="61">
        <v>107.70577933450086</v>
      </c>
      <c r="P37" s="61">
        <v>106.74255691768825</v>
      </c>
      <c r="Q37" s="61">
        <v>106.47985989492116</v>
      </c>
      <c r="R37" s="61">
        <v>106.56742556917686</v>
      </c>
      <c r="S37" s="58"/>
    </row>
    <row r="38" spans="2:19" x14ac:dyDescent="0.35">
      <c r="B38" s="56"/>
      <c r="C38" s="59" t="s">
        <v>213</v>
      </c>
      <c r="D38" s="61"/>
      <c r="E38" s="61"/>
      <c r="F38" s="61"/>
      <c r="G38" s="61"/>
      <c r="H38" s="61">
        <v>100</v>
      </c>
      <c r="I38" s="61">
        <v>103.63984674329501</v>
      </c>
      <c r="J38" s="61">
        <v>103.63984674329501</v>
      </c>
      <c r="K38" s="61">
        <v>108.52490421455938</v>
      </c>
      <c r="L38" s="61">
        <v>110.72796934865899</v>
      </c>
      <c r="M38" s="61">
        <v>110.72796934865899</v>
      </c>
      <c r="N38" s="61">
        <v>110.05747126436781</v>
      </c>
      <c r="O38" s="61">
        <v>112.93103448275861</v>
      </c>
      <c r="P38" s="61">
        <v>106.03448275862067</v>
      </c>
      <c r="Q38" s="61">
        <v>112.73946360153255</v>
      </c>
      <c r="R38" s="61">
        <v>113.50574712643676</v>
      </c>
      <c r="S38" s="58"/>
    </row>
    <row r="39" spans="2:19" x14ac:dyDescent="0.35">
      <c r="B39" s="56"/>
      <c r="C39" s="59" t="s">
        <v>214</v>
      </c>
      <c r="D39" s="61"/>
      <c r="E39" s="61"/>
      <c r="F39" s="61"/>
      <c r="G39" s="61"/>
      <c r="H39" s="61">
        <v>100</v>
      </c>
      <c r="I39" s="61">
        <v>102.68714011516316</v>
      </c>
      <c r="J39" s="61">
        <v>106.04606525911709</v>
      </c>
      <c r="K39" s="61">
        <v>113.14779270633397</v>
      </c>
      <c r="L39" s="61">
        <v>119.09788867562379</v>
      </c>
      <c r="M39" s="61">
        <v>120.15355086372361</v>
      </c>
      <c r="N39" s="61">
        <v>121.20921305182341</v>
      </c>
      <c r="O39" s="61">
        <v>122.07293666026871</v>
      </c>
      <c r="P39" s="61">
        <v>127.83109404990401</v>
      </c>
      <c r="Q39" s="61">
        <v>133.30134357005758</v>
      </c>
      <c r="R39" s="61">
        <v>137.04414587332056</v>
      </c>
      <c r="S39" s="58"/>
    </row>
    <row r="40" spans="2:19" x14ac:dyDescent="0.35">
      <c r="B40" s="56"/>
      <c r="C40" s="59" t="s">
        <v>215</v>
      </c>
      <c r="D40" s="61"/>
      <c r="E40" s="61"/>
      <c r="F40" s="61"/>
      <c r="G40" s="61"/>
      <c r="H40" s="61">
        <v>100</v>
      </c>
      <c r="I40" s="61">
        <v>105.82877959927141</v>
      </c>
      <c r="J40" s="61">
        <v>100.72859744990893</v>
      </c>
      <c r="K40" s="61">
        <v>104.64480874316942</v>
      </c>
      <c r="L40" s="61">
        <v>104.00728597449911</v>
      </c>
      <c r="M40" s="61">
        <v>105.64663023679418</v>
      </c>
      <c r="N40" s="61">
        <v>102.09471766848816</v>
      </c>
      <c r="O40" s="61">
        <v>107.28597449908926</v>
      </c>
      <c r="P40" s="61">
        <v>81.147540983606561</v>
      </c>
      <c r="Q40" s="61">
        <v>93.442622950819683</v>
      </c>
      <c r="R40" s="61">
        <v>100.63752276867032</v>
      </c>
      <c r="S40" s="58"/>
    </row>
    <row r="41" spans="2:19" x14ac:dyDescent="0.35">
      <c r="B41" s="56"/>
      <c r="C41" s="59" t="s">
        <v>216</v>
      </c>
      <c r="D41" s="61"/>
      <c r="E41" s="61"/>
      <c r="F41" s="61"/>
      <c r="G41" s="61"/>
      <c r="H41" s="61">
        <v>100</v>
      </c>
      <c r="I41" s="61">
        <v>103.65853658536585</v>
      </c>
      <c r="J41" s="61">
        <v>107.01219512195121</v>
      </c>
      <c r="K41" s="61">
        <v>111.6869918699187</v>
      </c>
      <c r="L41" s="61">
        <v>111.78861788617884</v>
      </c>
      <c r="M41" s="61">
        <v>106.40243902439023</v>
      </c>
      <c r="N41" s="61">
        <v>106.91056910569105</v>
      </c>
      <c r="O41" s="61">
        <v>111.58536585365852</v>
      </c>
      <c r="P41" s="61">
        <v>96.44308943089429</v>
      </c>
      <c r="Q41" s="61">
        <v>105.48780487804875</v>
      </c>
      <c r="R41" s="61">
        <v>101.42276422764225</v>
      </c>
      <c r="S41" s="58"/>
    </row>
    <row r="42" spans="2:19" x14ac:dyDescent="0.35">
      <c r="B42" s="56"/>
      <c r="C42" s="59" t="s">
        <v>217</v>
      </c>
      <c r="D42" s="61"/>
      <c r="E42" s="61"/>
      <c r="F42" s="61"/>
      <c r="G42" s="61"/>
      <c r="H42" s="61">
        <v>100</v>
      </c>
      <c r="I42" s="61">
        <v>105.80645161290323</v>
      </c>
      <c r="J42" s="61">
        <v>107.55760368663597</v>
      </c>
      <c r="K42" s="61">
        <v>115.20737327188942</v>
      </c>
      <c r="L42" s="61">
        <v>125.62211981566823</v>
      </c>
      <c r="M42" s="61">
        <v>124.88479262672811</v>
      </c>
      <c r="N42" s="61">
        <v>149.76958525345623</v>
      </c>
      <c r="O42" s="61">
        <v>158.70967741935485</v>
      </c>
      <c r="P42" s="61">
        <v>149.30875576036868</v>
      </c>
      <c r="Q42" s="61">
        <v>147.46543778801845</v>
      </c>
      <c r="R42" s="61">
        <v>137.32718894009219</v>
      </c>
      <c r="S42" s="58"/>
    </row>
    <row r="43" spans="2:19" x14ac:dyDescent="0.35">
      <c r="B43" s="56"/>
      <c r="C43" s="59" t="s">
        <v>218</v>
      </c>
      <c r="D43" s="61"/>
      <c r="E43" s="61"/>
      <c r="F43" s="61"/>
      <c r="G43" s="61"/>
      <c r="H43" s="61">
        <v>100</v>
      </c>
      <c r="I43" s="61">
        <v>94.604003481288075</v>
      </c>
      <c r="J43" s="61">
        <v>96.953872932985192</v>
      </c>
      <c r="K43" s="61">
        <v>94.168842471714527</v>
      </c>
      <c r="L43" s="61">
        <v>102.69799825935596</v>
      </c>
      <c r="M43" s="61">
        <v>112.3585726718886</v>
      </c>
      <c r="N43" s="61">
        <v>119.6692776327241</v>
      </c>
      <c r="O43" s="61">
        <v>128.89469103568319</v>
      </c>
      <c r="P43" s="61">
        <v>136.0313315926893</v>
      </c>
      <c r="Q43" s="61">
        <v>154.13402959094864</v>
      </c>
      <c r="R43" s="61">
        <v>153.7859007832898</v>
      </c>
      <c r="S43" s="58"/>
    </row>
    <row r="44" spans="2:19" x14ac:dyDescent="0.35">
      <c r="B44" s="56"/>
      <c r="C44" s="59" t="s">
        <v>219</v>
      </c>
      <c r="D44" s="61"/>
      <c r="E44" s="61"/>
      <c r="F44" s="61"/>
      <c r="G44" s="61"/>
      <c r="H44" s="61">
        <v>100</v>
      </c>
      <c r="I44" s="61">
        <v>102.01923076923076</v>
      </c>
      <c r="J44" s="61">
        <v>102.11538461538463</v>
      </c>
      <c r="K44" s="61">
        <v>107.88461538461539</v>
      </c>
      <c r="L44" s="61">
        <v>103.65384615384615</v>
      </c>
      <c r="M44" s="61">
        <v>100.96153846153845</v>
      </c>
      <c r="N44" s="61">
        <v>104.80769230769231</v>
      </c>
      <c r="O44" s="61">
        <v>110.86538461538461</v>
      </c>
      <c r="P44" s="61">
        <v>98.653846153846146</v>
      </c>
      <c r="Q44" s="61">
        <v>100.76923076923076</v>
      </c>
      <c r="R44" s="61">
        <v>102.21153846153847</v>
      </c>
      <c r="S44" s="58"/>
    </row>
    <row r="45" spans="2:19" x14ac:dyDescent="0.35">
      <c r="B45" s="56"/>
      <c r="C45" s="59" t="s">
        <v>220</v>
      </c>
      <c r="D45" s="61"/>
      <c r="E45" s="61"/>
      <c r="F45" s="61"/>
      <c r="G45" s="61"/>
      <c r="H45" s="61">
        <v>100</v>
      </c>
      <c r="I45" s="61">
        <v>101.7578125</v>
      </c>
      <c r="J45" s="61">
        <v>102.05078125</v>
      </c>
      <c r="K45" s="61">
        <v>104.6875</v>
      </c>
      <c r="L45" s="61">
        <v>104.58984374999999</v>
      </c>
      <c r="M45" s="61">
        <v>102.63671874999999</v>
      </c>
      <c r="N45" s="61">
        <v>105.66406249999999</v>
      </c>
      <c r="O45" s="61">
        <v>111.23046875</v>
      </c>
      <c r="P45" s="61">
        <v>106.15234374999999</v>
      </c>
      <c r="Q45" s="61">
        <v>105.37109375</v>
      </c>
      <c r="R45" s="61">
        <v>102.14843749999999</v>
      </c>
      <c r="S45" s="58"/>
    </row>
    <row r="46" spans="2:19" x14ac:dyDescent="0.35">
      <c r="B46" s="56"/>
      <c r="C46" s="59" t="s">
        <v>221</v>
      </c>
      <c r="D46" s="61"/>
      <c r="E46" s="61"/>
      <c r="F46" s="61"/>
      <c r="G46" s="61"/>
      <c r="H46" s="61">
        <v>100</v>
      </c>
      <c r="I46" s="61">
        <v>102.35404896421845</v>
      </c>
      <c r="J46" s="61">
        <v>102.35404896421845</v>
      </c>
      <c r="K46" s="61">
        <v>111.67608286252351</v>
      </c>
      <c r="L46" s="61">
        <v>102.2598870056497</v>
      </c>
      <c r="M46" s="61">
        <v>98.964218455743861</v>
      </c>
      <c r="N46" s="61">
        <v>103.48399246704331</v>
      </c>
      <c r="O46" s="61">
        <v>109.98116760828624</v>
      </c>
      <c r="P46" s="61">
        <v>88.229755178907723</v>
      </c>
      <c r="Q46" s="61">
        <v>94.915254237288138</v>
      </c>
      <c r="R46" s="61">
        <v>102.16572504708098</v>
      </c>
      <c r="S46" s="58"/>
    </row>
    <row r="47" spans="2:19" x14ac:dyDescent="0.35">
      <c r="B47" s="56"/>
      <c r="C47" s="59" t="s">
        <v>222</v>
      </c>
      <c r="D47" s="61"/>
      <c r="E47" s="61"/>
      <c r="F47" s="61"/>
      <c r="G47" s="61"/>
      <c r="H47" s="61">
        <v>100</v>
      </c>
      <c r="I47" s="61">
        <v>99.899091826437953</v>
      </c>
      <c r="J47" s="61">
        <v>98.486377396569125</v>
      </c>
      <c r="K47" s="61">
        <v>96.97275479313825</v>
      </c>
      <c r="L47" s="61">
        <v>97.679112008072664</v>
      </c>
      <c r="M47" s="61">
        <v>98.990918264379431</v>
      </c>
      <c r="N47" s="61">
        <v>101.10998990918266</v>
      </c>
      <c r="O47" s="61">
        <v>102.32088799192736</v>
      </c>
      <c r="P47" s="61">
        <v>103.43087790111001</v>
      </c>
      <c r="Q47" s="61">
        <v>104.94450050454088</v>
      </c>
      <c r="R47" s="61">
        <v>106.25630676084764</v>
      </c>
      <c r="S47" s="58"/>
    </row>
    <row r="48" spans="2:19" x14ac:dyDescent="0.35">
      <c r="B48" s="56"/>
      <c r="C48" s="59" t="s">
        <v>223</v>
      </c>
      <c r="D48" s="61"/>
      <c r="E48" s="61"/>
      <c r="F48" s="61"/>
      <c r="G48" s="61"/>
      <c r="H48" s="61">
        <v>100</v>
      </c>
      <c r="I48" s="61">
        <v>102.66009852216749</v>
      </c>
      <c r="J48" s="61">
        <v>103.3497536945813</v>
      </c>
      <c r="K48" s="61">
        <v>106.69950738916258</v>
      </c>
      <c r="L48" s="61">
        <v>110.83743842364534</v>
      </c>
      <c r="M48" s="61">
        <v>112.70935960591136</v>
      </c>
      <c r="N48" s="61">
        <v>117.6354679802956</v>
      </c>
      <c r="O48" s="61">
        <v>119.6059113300493</v>
      </c>
      <c r="P48" s="61">
        <v>111.72413793103452</v>
      </c>
      <c r="Q48" s="61">
        <v>114.77832512315275</v>
      </c>
      <c r="R48" s="61">
        <v>116.74876847290643</v>
      </c>
      <c r="S48" s="58"/>
    </row>
    <row r="49" spans="2:19" x14ac:dyDescent="0.35">
      <c r="B49" s="56"/>
      <c r="C49" s="59" t="s">
        <v>224</v>
      </c>
      <c r="D49" s="61"/>
      <c r="E49" s="61"/>
      <c r="F49" s="61"/>
      <c r="G49" s="61"/>
      <c r="H49" s="61">
        <v>100</v>
      </c>
      <c r="I49" s="61">
        <v>101.30841121495328</v>
      </c>
      <c r="J49" s="61">
        <v>101.40186915887851</v>
      </c>
      <c r="K49" s="61">
        <v>103.36448598130841</v>
      </c>
      <c r="L49" s="61">
        <v>104.48598130841121</v>
      </c>
      <c r="M49" s="61">
        <v>105.60747663551402</v>
      </c>
      <c r="N49" s="61">
        <v>108.3177570093458</v>
      </c>
      <c r="O49" s="61">
        <v>111.58878504672897</v>
      </c>
      <c r="P49" s="61">
        <v>109.62616822429906</v>
      </c>
      <c r="Q49" s="61">
        <v>113.92523364485982</v>
      </c>
      <c r="R49" s="61">
        <v>114.20560747663552</v>
      </c>
      <c r="S49" s="58"/>
    </row>
    <row r="50" spans="2:19" x14ac:dyDescent="0.35">
      <c r="B50" s="96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6"/>
    </row>
  </sheetData>
  <pageMargins left="0.75" right="0.75" top="0.75" bottom="0.5" header="0.5" footer="0.7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00C6-BE84-441A-A50B-BA118254DDFF}">
  <dimension ref="A2:T49"/>
  <sheetViews>
    <sheetView showGridLines="0" zoomScale="80" zoomScaleNormal="80" workbookViewId="0"/>
  </sheetViews>
  <sheetFormatPr defaultRowHeight="14.5" x14ac:dyDescent="0.35"/>
  <cols>
    <col min="1" max="17" width="9.1796875" style="30" customWidth="1"/>
    <col min="18" max="16384" width="8.7265625" style="30"/>
  </cols>
  <sheetData>
    <row r="2" spans="1:4" ht="17.5" x14ac:dyDescent="0.35">
      <c r="B2" s="20" t="s">
        <v>256</v>
      </c>
      <c r="C2" s="6"/>
      <c r="D2" s="6"/>
    </row>
    <row r="3" spans="1:4" ht="18" x14ac:dyDescent="0.4">
      <c r="B3" s="7" t="s">
        <v>1</v>
      </c>
      <c r="C3" s="13" t="s">
        <v>402</v>
      </c>
      <c r="D3" s="9"/>
    </row>
    <row r="4" spans="1:4" x14ac:dyDescent="0.35">
      <c r="B4" s="7" t="s">
        <v>12</v>
      </c>
      <c r="C4" s="13" t="s">
        <v>46</v>
      </c>
      <c r="D4" s="8"/>
    </row>
    <row r="5" spans="1:4" x14ac:dyDescent="0.35">
      <c r="B5" s="7" t="s">
        <v>13</v>
      </c>
      <c r="C5" s="13"/>
      <c r="D5" s="8"/>
    </row>
    <row r="9" spans="1:4" ht="18.5" x14ac:dyDescent="0.45">
      <c r="A9" s="29"/>
    </row>
    <row r="33" spans="2:20" x14ac:dyDescent="0.35">
      <c r="B33" s="90"/>
      <c r="C33" s="91"/>
      <c r="D33" s="92"/>
      <c r="E33" s="92"/>
      <c r="F33" s="92"/>
      <c r="G33" s="92"/>
      <c r="H33" s="92" t="s">
        <v>197</v>
      </c>
      <c r="I33" s="92" t="s">
        <v>198</v>
      </c>
      <c r="J33" s="92" t="s">
        <v>199</v>
      </c>
      <c r="K33" s="92" t="s">
        <v>200</v>
      </c>
      <c r="L33" s="92" t="s">
        <v>201</v>
      </c>
      <c r="M33" s="92" t="s">
        <v>202</v>
      </c>
      <c r="N33" s="92" t="s">
        <v>203</v>
      </c>
      <c r="O33" s="92" t="s">
        <v>204</v>
      </c>
      <c r="P33" s="92" t="s">
        <v>205</v>
      </c>
      <c r="Q33" s="92" t="s">
        <v>206</v>
      </c>
      <c r="R33" s="92" t="s">
        <v>207</v>
      </c>
      <c r="S33" s="93"/>
    </row>
    <row r="34" spans="2:20" x14ac:dyDescent="0.35">
      <c r="B34" s="60" t="s">
        <v>208</v>
      </c>
      <c r="C34" s="59" t="s">
        <v>225</v>
      </c>
      <c r="D34" s="61"/>
      <c r="E34" s="61"/>
      <c r="F34" s="61"/>
      <c r="G34" s="61"/>
      <c r="H34" s="61">
        <v>100</v>
      </c>
      <c r="I34" s="61">
        <v>103.77804014167651</v>
      </c>
      <c r="J34" s="61">
        <v>108.02833530106257</v>
      </c>
      <c r="K34" s="61">
        <v>113.93152302243212</v>
      </c>
      <c r="L34" s="61">
        <v>123.96694214876034</v>
      </c>
      <c r="M34" s="61">
        <v>136.71782762691853</v>
      </c>
      <c r="N34" s="61">
        <v>140.37780401416765</v>
      </c>
      <c r="O34" s="61">
        <v>155.84415584415584</v>
      </c>
      <c r="P34" s="61">
        <v>140.25974025974025</v>
      </c>
      <c r="Q34" s="61">
        <v>155.84415584415584</v>
      </c>
      <c r="R34" s="61">
        <v>170.95631641086189</v>
      </c>
      <c r="S34" s="94">
        <v>70.956316410861888</v>
      </c>
      <c r="T34" s="95"/>
    </row>
    <row r="35" spans="2:20" x14ac:dyDescent="0.35">
      <c r="B35" s="56"/>
      <c r="C35" s="59" t="s">
        <v>226</v>
      </c>
      <c r="D35" s="61"/>
      <c r="E35" s="61"/>
      <c r="F35" s="61"/>
      <c r="G35" s="61"/>
      <c r="H35" s="61">
        <v>100</v>
      </c>
      <c r="I35" s="61">
        <v>103.41207349081365</v>
      </c>
      <c r="J35" s="61">
        <v>105.16185476815397</v>
      </c>
      <c r="K35" s="61">
        <v>107.26159230096236</v>
      </c>
      <c r="L35" s="61">
        <v>102.62467191601048</v>
      </c>
      <c r="M35" s="61">
        <v>106.9116360454943</v>
      </c>
      <c r="N35" s="61">
        <v>111.11111111111109</v>
      </c>
      <c r="O35" s="61">
        <v>113.47331583552054</v>
      </c>
      <c r="P35" s="61">
        <v>114.52318460192475</v>
      </c>
      <c r="Q35" s="61">
        <v>124.3219597550306</v>
      </c>
      <c r="R35" s="61">
        <v>122.2222222222222</v>
      </c>
      <c r="S35" s="94">
        <v>22.2222222222222</v>
      </c>
      <c r="T35" s="95"/>
    </row>
    <row r="36" spans="2:20" x14ac:dyDescent="0.35">
      <c r="B36" s="56"/>
      <c r="C36" s="59" t="s">
        <v>211</v>
      </c>
      <c r="D36" s="61"/>
      <c r="E36" s="61"/>
      <c r="F36" s="61"/>
      <c r="G36" s="61"/>
      <c r="H36" s="61">
        <v>100</v>
      </c>
      <c r="I36" s="61">
        <v>103.69733447979364</v>
      </c>
      <c r="J36" s="61">
        <v>105.33104041272571</v>
      </c>
      <c r="K36" s="61">
        <v>110.23215821152192</v>
      </c>
      <c r="L36" s="61">
        <v>105.67497850386931</v>
      </c>
      <c r="M36" s="61">
        <v>110.14617368873603</v>
      </c>
      <c r="N36" s="61">
        <v>115.30524505588994</v>
      </c>
      <c r="O36" s="61">
        <v>115.99312123817712</v>
      </c>
      <c r="P36" s="61">
        <v>111.95184866723989</v>
      </c>
      <c r="Q36" s="61">
        <v>122.95786758383491</v>
      </c>
      <c r="R36" s="61">
        <v>119.34651762682718</v>
      </c>
      <c r="S36" s="94">
        <v>19.346517626827179</v>
      </c>
      <c r="T36" s="95"/>
    </row>
    <row r="37" spans="2:20" x14ac:dyDescent="0.35">
      <c r="B37" s="56"/>
      <c r="C37" s="59" t="s">
        <v>230</v>
      </c>
      <c r="D37" s="61"/>
      <c r="E37" s="61"/>
      <c r="F37" s="61"/>
      <c r="G37" s="61"/>
      <c r="H37" s="61">
        <v>100</v>
      </c>
      <c r="I37" s="61">
        <v>101.31348511383538</v>
      </c>
      <c r="J37" s="61">
        <v>103.85288966725044</v>
      </c>
      <c r="K37" s="61">
        <v>108.4938704028021</v>
      </c>
      <c r="L37" s="61">
        <v>116.54991243432573</v>
      </c>
      <c r="M37" s="61">
        <v>112.08406304728545</v>
      </c>
      <c r="N37" s="61">
        <v>113.13485113835374</v>
      </c>
      <c r="O37" s="61">
        <v>107.70577933450086</v>
      </c>
      <c r="P37" s="61">
        <v>106.74255691768825</v>
      </c>
      <c r="Q37" s="61">
        <v>106.47985989492116</v>
      </c>
      <c r="R37" s="61">
        <v>106.56742556917686</v>
      </c>
      <c r="S37" s="94">
        <v>6.5674255691768613</v>
      </c>
      <c r="T37" s="95"/>
    </row>
    <row r="38" spans="2:20" x14ac:dyDescent="0.35">
      <c r="B38" s="56"/>
      <c r="C38" s="59" t="s">
        <v>213</v>
      </c>
      <c r="D38" s="61"/>
      <c r="E38" s="61"/>
      <c r="F38" s="61"/>
      <c r="G38" s="61"/>
      <c r="H38" s="61">
        <v>100</v>
      </c>
      <c r="I38" s="61">
        <v>103.63984674329501</v>
      </c>
      <c r="J38" s="61">
        <v>103.63984674329501</v>
      </c>
      <c r="K38" s="61">
        <v>108.52490421455938</v>
      </c>
      <c r="L38" s="61">
        <v>110.72796934865899</v>
      </c>
      <c r="M38" s="61">
        <v>110.72796934865899</v>
      </c>
      <c r="N38" s="61">
        <v>110.05747126436781</v>
      </c>
      <c r="O38" s="61">
        <v>112.93103448275861</v>
      </c>
      <c r="P38" s="61">
        <v>106.03448275862067</v>
      </c>
      <c r="Q38" s="61">
        <v>112.73946360153255</v>
      </c>
      <c r="R38" s="61">
        <v>113.50574712643676</v>
      </c>
      <c r="S38" s="94">
        <v>13.505747126436759</v>
      </c>
      <c r="T38" s="95"/>
    </row>
    <row r="39" spans="2:20" x14ac:dyDescent="0.35">
      <c r="B39" s="56"/>
      <c r="C39" s="59" t="s">
        <v>227</v>
      </c>
      <c r="D39" s="61"/>
      <c r="E39" s="61"/>
      <c r="F39" s="61"/>
      <c r="G39" s="61"/>
      <c r="H39" s="61">
        <v>100</v>
      </c>
      <c r="I39" s="61">
        <v>102.68714011516316</v>
      </c>
      <c r="J39" s="61">
        <v>106.04606525911709</v>
      </c>
      <c r="K39" s="61">
        <v>113.14779270633397</v>
      </c>
      <c r="L39" s="61">
        <v>119.09788867562379</v>
      </c>
      <c r="M39" s="61">
        <v>120.15355086372361</v>
      </c>
      <c r="N39" s="61">
        <v>121.20921305182341</v>
      </c>
      <c r="O39" s="61">
        <v>122.07293666026871</v>
      </c>
      <c r="P39" s="61">
        <v>127.83109404990401</v>
      </c>
      <c r="Q39" s="61">
        <v>133.30134357005758</v>
      </c>
      <c r="R39" s="61">
        <v>137.04414587332056</v>
      </c>
      <c r="S39" s="94">
        <v>37.044145873320559</v>
      </c>
      <c r="T39" s="95"/>
    </row>
    <row r="40" spans="2:20" x14ac:dyDescent="0.35">
      <c r="B40" s="56"/>
      <c r="C40" s="59" t="s">
        <v>231</v>
      </c>
      <c r="D40" s="61"/>
      <c r="E40" s="61"/>
      <c r="F40" s="61"/>
      <c r="G40" s="61"/>
      <c r="H40" s="61">
        <v>100</v>
      </c>
      <c r="I40" s="61">
        <v>105.82877959927141</v>
      </c>
      <c r="J40" s="61">
        <v>100.72859744990893</v>
      </c>
      <c r="K40" s="61">
        <v>104.64480874316942</v>
      </c>
      <c r="L40" s="61">
        <v>104.00728597449911</v>
      </c>
      <c r="M40" s="61">
        <v>105.64663023679418</v>
      </c>
      <c r="N40" s="61">
        <v>102.09471766848816</v>
      </c>
      <c r="O40" s="61">
        <v>107.28597449908926</v>
      </c>
      <c r="P40" s="61">
        <v>81.147540983606561</v>
      </c>
      <c r="Q40" s="61">
        <v>93.442622950819683</v>
      </c>
      <c r="R40" s="61">
        <v>100.63752276867032</v>
      </c>
      <c r="S40" s="94">
        <v>0.63752276867032265</v>
      </c>
      <c r="T40" s="95"/>
    </row>
    <row r="41" spans="2:20" x14ac:dyDescent="0.35">
      <c r="B41" s="56"/>
      <c r="C41" s="59" t="s">
        <v>232</v>
      </c>
      <c r="D41" s="61"/>
      <c r="E41" s="61"/>
      <c r="F41" s="61"/>
      <c r="G41" s="61"/>
      <c r="H41" s="61">
        <v>100</v>
      </c>
      <c r="I41" s="61">
        <v>103.65853658536585</v>
      </c>
      <c r="J41" s="61">
        <v>107.01219512195121</v>
      </c>
      <c r="K41" s="61">
        <v>111.6869918699187</v>
      </c>
      <c r="L41" s="61">
        <v>111.78861788617884</v>
      </c>
      <c r="M41" s="61">
        <v>106.40243902439023</v>
      </c>
      <c r="N41" s="61">
        <v>106.91056910569105</v>
      </c>
      <c r="O41" s="61">
        <v>111.58536585365852</v>
      </c>
      <c r="P41" s="61">
        <v>96.44308943089429</v>
      </c>
      <c r="Q41" s="61">
        <v>105.48780487804875</v>
      </c>
      <c r="R41" s="61">
        <v>101.42276422764225</v>
      </c>
      <c r="S41" s="94">
        <v>1.4227642276422472</v>
      </c>
      <c r="T41" s="95"/>
    </row>
    <row r="42" spans="2:20" x14ac:dyDescent="0.35">
      <c r="B42" s="56"/>
      <c r="C42" s="59" t="s">
        <v>228</v>
      </c>
      <c r="D42" s="61"/>
      <c r="E42" s="61"/>
      <c r="F42" s="61"/>
      <c r="G42" s="61"/>
      <c r="H42" s="61">
        <v>100</v>
      </c>
      <c r="I42" s="61">
        <v>105.80645161290323</v>
      </c>
      <c r="J42" s="61">
        <v>107.55760368663597</v>
      </c>
      <c r="K42" s="61">
        <v>115.20737327188942</v>
      </c>
      <c r="L42" s="61">
        <v>125.62211981566823</v>
      </c>
      <c r="M42" s="61">
        <v>124.88479262672811</v>
      </c>
      <c r="N42" s="61">
        <v>149.76958525345623</v>
      </c>
      <c r="O42" s="61">
        <v>158.70967741935485</v>
      </c>
      <c r="P42" s="61">
        <v>149.30875576036868</v>
      </c>
      <c r="Q42" s="61">
        <v>147.46543778801845</v>
      </c>
      <c r="R42" s="61">
        <v>137.32718894009219</v>
      </c>
      <c r="S42" s="94">
        <v>37.327188940092185</v>
      </c>
      <c r="T42" s="95"/>
    </row>
    <row r="43" spans="2:20" x14ac:dyDescent="0.35">
      <c r="B43" s="56"/>
      <c r="C43" s="59" t="s">
        <v>229</v>
      </c>
      <c r="D43" s="61"/>
      <c r="E43" s="61"/>
      <c r="F43" s="61"/>
      <c r="G43" s="61"/>
      <c r="H43" s="61">
        <v>100</v>
      </c>
      <c r="I43" s="61">
        <v>94.604003481288075</v>
      </c>
      <c r="J43" s="61">
        <v>96.953872932985192</v>
      </c>
      <c r="K43" s="61">
        <v>94.168842471714527</v>
      </c>
      <c r="L43" s="61">
        <v>102.69799825935596</v>
      </c>
      <c r="M43" s="61">
        <v>112.3585726718886</v>
      </c>
      <c r="N43" s="61">
        <v>119.6692776327241</v>
      </c>
      <c r="O43" s="61">
        <v>128.89469103568319</v>
      </c>
      <c r="P43" s="61">
        <v>136.0313315926893</v>
      </c>
      <c r="Q43" s="61">
        <v>154.13402959094864</v>
      </c>
      <c r="R43" s="61">
        <v>153.7859007832898</v>
      </c>
      <c r="S43" s="94">
        <v>53.785900783289811</v>
      </c>
      <c r="T43" s="95"/>
    </row>
    <row r="44" spans="2:20" x14ac:dyDescent="0.35">
      <c r="B44" s="56"/>
      <c r="C44" s="59" t="s">
        <v>219</v>
      </c>
      <c r="D44" s="61"/>
      <c r="E44" s="61"/>
      <c r="F44" s="61"/>
      <c r="G44" s="61"/>
      <c r="H44" s="61">
        <v>100</v>
      </c>
      <c r="I44" s="61">
        <v>102.01923076923076</v>
      </c>
      <c r="J44" s="61">
        <v>102.11538461538463</v>
      </c>
      <c r="K44" s="61">
        <v>107.88461538461539</v>
      </c>
      <c r="L44" s="61">
        <v>103.65384615384615</v>
      </c>
      <c r="M44" s="61">
        <v>100.96153846153845</v>
      </c>
      <c r="N44" s="61">
        <v>104.80769230769231</v>
      </c>
      <c r="O44" s="61">
        <v>110.86538461538461</v>
      </c>
      <c r="P44" s="61">
        <v>98.653846153846146</v>
      </c>
      <c r="Q44" s="61">
        <v>100.76923076923076</v>
      </c>
      <c r="R44" s="61">
        <v>102.21153846153847</v>
      </c>
      <c r="S44" s="94">
        <v>2.211538461538467</v>
      </c>
      <c r="T44" s="95"/>
    </row>
    <row r="45" spans="2:20" x14ac:dyDescent="0.35">
      <c r="B45" s="56"/>
      <c r="C45" s="59" t="s">
        <v>233</v>
      </c>
      <c r="D45" s="61"/>
      <c r="E45" s="61"/>
      <c r="F45" s="61"/>
      <c r="G45" s="61"/>
      <c r="H45" s="61">
        <v>100</v>
      </c>
      <c r="I45" s="61">
        <v>101.7578125</v>
      </c>
      <c r="J45" s="61">
        <v>102.05078125</v>
      </c>
      <c r="K45" s="61">
        <v>104.6875</v>
      </c>
      <c r="L45" s="61">
        <v>104.58984374999999</v>
      </c>
      <c r="M45" s="61">
        <v>102.63671874999999</v>
      </c>
      <c r="N45" s="61">
        <v>105.66406249999999</v>
      </c>
      <c r="O45" s="61">
        <v>111.23046875</v>
      </c>
      <c r="P45" s="61">
        <v>106.15234374999999</v>
      </c>
      <c r="Q45" s="61">
        <v>105.37109375</v>
      </c>
      <c r="R45" s="61">
        <v>102.14843749999999</v>
      </c>
      <c r="S45" s="94">
        <v>2.1484374999999858</v>
      </c>
      <c r="T45" s="95"/>
    </row>
    <row r="46" spans="2:20" x14ac:dyDescent="0.35">
      <c r="B46" s="56"/>
      <c r="C46" s="59" t="s">
        <v>234</v>
      </c>
      <c r="D46" s="61"/>
      <c r="E46" s="61"/>
      <c r="F46" s="61"/>
      <c r="G46" s="61"/>
      <c r="H46" s="61">
        <v>100</v>
      </c>
      <c r="I46" s="61">
        <v>102.35404896421845</v>
      </c>
      <c r="J46" s="61">
        <v>102.35404896421845</v>
      </c>
      <c r="K46" s="61">
        <v>111.67608286252351</v>
      </c>
      <c r="L46" s="61">
        <v>102.2598870056497</v>
      </c>
      <c r="M46" s="61">
        <v>98.964218455743861</v>
      </c>
      <c r="N46" s="61">
        <v>103.48399246704331</v>
      </c>
      <c r="O46" s="61">
        <v>109.98116760828624</v>
      </c>
      <c r="P46" s="61">
        <v>88.229755178907723</v>
      </c>
      <c r="Q46" s="61">
        <v>94.915254237288138</v>
      </c>
      <c r="R46" s="61">
        <v>102.16572504708098</v>
      </c>
      <c r="S46" s="94">
        <v>2.1657250470809828</v>
      </c>
      <c r="T46" s="95"/>
    </row>
    <row r="47" spans="2:20" x14ac:dyDescent="0.35">
      <c r="B47" s="56"/>
      <c r="C47" s="59" t="s">
        <v>235</v>
      </c>
      <c r="D47" s="61"/>
      <c r="E47" s="61"/>
      <c r="F47" s="61"/>
      <c r="G47" s="61"/>
      <c r="H47" s="61">
        <v>100</v>
      </c>
      <c r="I47" s="61">
        <v>99.899091826437953</v>
      </c>
      <c r="J47" s="61">
        <v>98.486377396569125</v>
      </c>
      <c r="K47" s="61">
        <v>96.97275479313825</v>
      </c>
      <c r="L47" s="61">
        <v>97.679112008072664</v>
      </c>
      <c r="M47" s="61">
        <v>98.990918264379431</v>
      </c>
      <c r="N47" s="61">
        <v>101.10998990918266</v>
      </c>
      <c r="O47" s="61">
        <v>102.32088799192736</v>
      </c>
      <c r="P47" s="61">
        <v>103.43087790111001</v>
      </c>
      <c r="Q47" s="61">
        <v>104.94450050454088</v>
      </c>
      <c r="R47" s="61">
        <v>106.25630676084764</v>
      </c>
      <c r="S47" s="94">
        <v>6.256306760847635</v>
      </c>
      <c r="T47" s="95"/>
    </row>
    <row r="48" spans="2:20" x14ac:dyDescent="0.35">
      <c r="B48" s="56"/>
      <c r="C48" s="59" t="s">
        <v>223</v>
      </c>
      <c r="D48" s="61"/>
      <c r="E48" s="61"/>
      <c r="F48" s="61"/>
      <c r="G48" s="61"/>
      <c r="H48" s="61">
        <v>100</v>
      </c>
      <c r="I48" s="61">
        <v>102.66009852216749</v>
      </c>
      <c r="J48" s="61">
        <v>103.3497536945813</v>
      </c>
      <c r="K48" s="61">
        <v>106.69950738916258</v>
      </c>
      <c r="L48" s="61">
        <v>110.83743842364534</v>
      </c>
      <c r="M48" s="61">
        <v>112.70935960591136</v>
      </c>
      <c r="N48" s="61">
        <v>117.6354679802956</v>
      </c>
      <c r="O48" s="61">
        <v>119.6059113300493</v>
      </c>
      <c r="P48" s="61">
        <v>111.72413793103452</v>
      </c>
      <c r="Q48" s="61">
        <v>114.77832512315275</v>
      </c>
      <c r="R48" s="61">
        <v>116.74876847290643</v>
      </c>
      <c r="S48" s="94">
        <v>16.748768472906434</v>
      </c>
      <c r="T48" s="95"/>
    </row>
    <row r="49" spans="2:20" x14ac:dyDescent="0.35">
      <c r="B49" s="96"/>
      <c r="C49" s="97" t="s">
        <v>224</v>
      </c>
      <c r="D49" s="64"/>
      <c r="E49" s="64"/>
      <c r="F49" s="64"/>
      <c r="G49" s="64"/>
      <c r="H49" s="64">
        <v>100</v>
      </c>
      <c r="I49" s="64">
        <v>101.30841121495328</v>
      </c>
      <c r="J49" s="64">
        <v>101.40186915887851</v>
      </c>
      <c r="K49" s="64">
        <v>103.36448598130841</v>
      </c>
      <c r="L49" s="64">
        <v>104.48598130841121</v>
      </c>
      <c r="M49" s="64">
        <v>105.60747663551402</v>
      </c>
      <c r="N49" s="64">
        <v>108.3177570093458</v>
      </c>
      <c r="O49" s="64">
        <v>111.58878504672897</v>
      </c>
      <c r="P49" s="64">
        <v>109.62616822429906</v>
      </c>
      <c r="Q49" s="64">
        <v>113.92523364485982</v>
      </c>
      <c r="R49" s="64">
        <v>114.20560747663552</v>
      </c>
      <c r="S49" s="98">
        <v>14.205607476635521</v>
      </c>
      <c r="T49" s="95"/>
    </row>
  </sheetData>
  <pageMargins left="0.75" right="0.75" top="0.75" bottom="0.5" header="0.5" footer="0.7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D4E89-96BE-412F-A585-C5BD39EDA040}">
  <dimension ref="B2:O46"/>
  <sheetViews>
    <sheetView showGridLines="0" zoomScale="80" zoomScaleNormal="80" workbookViewId="0"/>
  </sheetViews>
  <sheetFormatPr defaultRowHeight="14.5" x14ac:dyDescent="0.35"/>
  <sheetData>
    <row r="2" spans="2:9" ht="17.5" x14ac:dyDescent="0.35">
      <c r="B2" s="20" t="s">
        <v>361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359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 t="s">
        <v>360</v>
      </c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28" spans="2:15" x14ac:dyDescent="0.35">
      <c r="B28" s="37"/>
      <c r="C28" s="71">
        <v>2017</v>
      </c>
      <c r="D28" s="71">
        <v>2018</v>
      </c>
      <c r="E28" s="71">
        <v>2019</v>
      </c>
      <c r="F28" s="71">
        <v>2020</v>
      </c>
      <c r="G28" s="71">
        <v>2021</v>
      </c>
      <c r="H28" s="71">
        <v>2022</v>
      </c>
      <c r="I28" s="71">
        <v>2023</v>
      </c>
      <c r="J28" s="71">
        <v>2024</v>
      </c>
      <c r="K28" s="71">
        <v>2025</v>
      </c>
      <c r="L28" s="71">
        <v>2026</v>
      </c>
      <c r="M28" s="71">
        <v>2027</v>
      </c>
      <c r="N28" s="71">
        <v>2028</v>
      </c>
      <c r="O28" s="72">
        <v>2029</v>
      </c>
    </row>
    <row r="29" spans="2:15" x14ac:dyDescent="0.35">
      <c r="B29" s="32" t="s">
        <v>236</v>
      </c>
      <c r="C29" s="106">
        <v>0.28683895804363352</v>
      </c>
      <c r="D29" s="106">
        <v>0.2268937319478361</v>
      </c>
      <c r="E29" s="106">
        <v>0.21948696730523609</v>
      </c>
      <c r="F29" s="106">
        <v>0.29980081635744077</v>
      </c>
      <c r="G29" s="106">
        <v>0.33210999634198757</v>
      </c>
      <c r="H29" s="106">
        <v>0.32375874871591392</v>
      </c>
      <c r="I29" s="106">
        <v>0.31462986007525728</v>
      </c>
      <c r="J29" s="106">
        <v>0.31828215582763014</v>
      </c>
      <c r="K29" s="106">
        <v>0.30966507942711502</v>
      </c>
      <c r="L29" s="106">
        <v>0.31231708718146339</v>
      </c>
      <c r="M29" s="106">
        <v>0.31400644159130536</v>
      </c>
      <c r="N29" s="106">
        <v>0.30927309095224598</v>
      </c>
      <c r="O29" s="107">
        <v>0.30504277965918675</v>
      </c>
    </row>
    <row r="30" spans="2:15" x14ac:dyDescent="0.35">
      <c r="B30" s="33" t="s">
        <v>237</v>
      </c>
      <c r="C30" s="108">
        <v>9.8905067507103608E-2</v>
      </c>
      <c r="D30" s="108">
        <v>0.14519640867719796</v>
      </c>
      <c r="E30" s="108">
        <v>0.1273681654256964</v>
      </c>
      <c r="F30" s="108">
        <v>6.2743206224737599E-2</v>
      </c>
      <c r="G30" s="108">
        <v>-3.472015788862827E-2</v>
      </c>
      <c r="H30" s="108">
        <v>-8.3281575729332799E-2</v>
      </c>
      <c r="I30" s="108">
        <v>-9.8153896347164163E-2</v>
      </c>
      <c r="J30" s="108">
        <v>-0.12034625314017219</v>
      </c>
      <c r="K30" s="108">
        <v>-0.13592608619274291</v>
      </c>
      <c r="L30" s="108">
        <v>-0.14783182028991287</v>
      </c>
      <c r="M30" s="108">
        <v>-0.15824776648370459</v>
      </c>
      <c r="N30" s="108">
        <v>-0.168502119167834</v>
      </c>
      <c r="O30" s="109">
        <v>-0.17661804848596385</v>
      </c>
    </row>
    <row r="44" spans="4:4" x14ac:dyDescent="0.35">
      <c r="D44" t="s">
        <v>238</v>
      </c>
    </row>
    <row r="46" spans="4:4" x14ac:dyDescent="0.35">
      <c r="D46" t="s">
        <v>239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003F-40E8-41CF-B992-A20614D1A828}">
  <dimension ref="B2:K49"/>
  <sheetViews>
    <sheetView showGridLines="0" zoomScale="80" zoomScaleNormal="80" workbookViewId="0"/>
  </sheetViews>
  <sheetFormatPr defaultRowHeight="14.5" x14ac:dyDescent="0.35"/>
  <sheetData>
    <row r="2" spans="2:9" ht="17.5" x14ac:dyDescent="0.35">
      <c r="B2" s="20" t="s">
        <v>258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362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 t="s">
        <v>363</v>
      </c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28" spans="2:10" x14ac:dyDescent="0.35">
      <c r="B28" s="112"/>
      <c r="C28" s="113">
        <v>2023</v>
      </c>
      <c r="D28" s="113">
        <v>2024</v>
      </c>
      <c r="E28" s="113">
        <v>2025</v>
      </c>
      <c r="F28" s="113">
        <v>2026</v>
      </c>
      <c r="G28" s="113">
        <v>2027</v>
      </c>
      <c r="H28" s="113">
        <v>2028</v>
      </c>
      <c r="I28" s="113">
        <v>2029</v>
      </c>
      <c r="J28" s="114"/>
    </row>
    <row r="29" spans="2:10" x14ac:dyDescent="0.35">
      <c r="B29" s="115" t="s">
        <v>89</v>
      </c>
      <c r="C29" s="110">
        <v>-39</v>
      </c>
      <c r="D29" s="110">
        <v>-66.196974145039277</v>
      </c>
      <c r="E29" s="110">
        <v>-30.316960382819872</v>
      </c>
      <c r="F29" s="110">
        <v>-84.166690664479532</v>
      </c>
      <c r="G29" s="110">
        <v>-76.5842186401633</v>
      </c>
      <c r="H29" s="110">
        <v>-46.373437952925578</v>
      </c>
      <c r="I29" s="110">
        <v>-53.808199399327847</v>
      </c>
      <c r="J29" s="116">
        <v>-357.44648118475544</v>
      </c>
    </row>
    <row r="30" spans="2:10" x14ac:dyDescent="0.35">
      <c r="B30" s="117" t="s">
        <v>240</v>
      </c>
      <c r="C30" s="111"/>
      <c r="D30" s="111">
        <v>-48.3</v>
      </c>
      <c r="E30" s="111">
        <v>-51.8</v>
      </c>
      <c r="F30" s="111"/>
      <c r="G30" s="111"/>
      <c r="H30" s="111">
        <v>-26.4</v>
      </c>
      <c r="I30" s="111"/>
      <c r="J30" s="118"/>
    </row>
    <row r="42" spans="3:11" ht="15.5" x14ac:dyDescent="0.35">
      <c r="C42" s="47"/>
    </row>
    <row r="46" spans="3:11" x14ac:dyDescent="0.35">
      <c r="D46" s="46"/>
      <c r="E46" s="46"/>
      <c r="F46" s="46"/>
      <c r="G46" s="46"/>
      <c r="H46" s="46"/>
      <c r="I46" s="46"/>
      <c r="J46" s="46"/>
      <c r="K46" s="84"/>
    </row>
    <row r="47" spans="3:11" x14ac:dyDescent="0.35">
      <c r="D47" s="46"/>
      <c r="E47" s="46"/>
      <c r="F47" s="46"/>
      <c r="G47" s="46"/>
      <c r="H47" s="46"/>
      <c r="I47" s="46"/>
      <c r="J47" s="46"/>
      <c r="K47" s="84"/>
    </row>
    <row r="48" spans="3:11" x14ac:dyDescent="0.35">
      <c r="E48" s="46"/>
      <c r="F48" s="46"/>
      <c r="G48" s="46"/>
      <c r="H48" s="46"/>
      <c r="I48" s="46"/>
      <c r="J48" s="46"/>
      <c r="K48" s="84"/>
    </row>
    <row r="49" spans="4:11" x14ac:dyDescent="0.35">
      <c r="D49" s="34"/>
      <c r="E49" s="34"/>
      <c r="F49" s="34"/>
      <c r="G49" s="34"/>
      <c r="H49" s="34"/>
      <c r="I49" s="34"/>
      <c r="J49" s="34"/>
      <c r="K49" s="8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40B09-B4CA-4D0B-8FB9-B18706F97C35}">
  <dimension ref="B2:I40"/>
  <sheetViews>
    <sheetView showGridLines="0" zoomScale="80" zoomScaleNormal="80" workbookViewId="0"/>
  </sheetViews>
  <sheetFormatPr defaultRowHeight="14.5" x14ac:dyDescent="0.35"/>
  <cols>
    <col min="2" max="2" width="20.90625" customWidth="1"/>
  </cols>
  <sheetData>
    <row r="2" spans="2:9" ht="17.5" x14ac:dyDescent="0.35">
      <c r="B2" s="20" t="s">
        <v>365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364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 t="s">
        <v>363</v>
      </c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27" spans="2:9" x14ac:dyDescent="0.35">
      <c r="B27" s="119" t="s">
        <v>368</v>
      </c>
      <c r="C27" s="120">
        <v>2023</v>
      </c>
      <c r="D27" s="120">
        <v>2024</v>
      </c>
      <c r="E27" s="120">
        <v>2025</v>
      </c>
      <c r="F27" s="120">
        <v>2026</v>
      </c>
      <c r="G27" s="120">
        <v>2027</v>
      </c>
      <c r="H27" s="120">
        <v>2028</v>
      </c>
      <c r="I27" s="121">
        <v>2029</v>
      </c>
    </row>
    <row r="28" spans="2:9" x14ac:dyDescent="0.35">
      <c r="B28" s="122" t="s">
        <v>241</v>
      </c>
      <c r="C28" s="123">
        <v>213.4</v>
      </c>
      <c r="D28" s="123">
        <v>303.7</v>
      </c>
      <c r="E28" s="123">
        <v>150.70000000000002</v>
      </c>
      <c r="F28" s="123">
        <v>376.09999999999997</v>
      </c>
      <c r="G28" s="123">
        <v>112.2</v>
      </c>
      <c r="H28" s="123">
        <v>297.2</v>
      </c>
      <c r="I28" s="124">
        <v>79.2</v>
      </c>
    </row>
    <row r="29" spans="2:9" x14ac:dyDescent="0.35">
      <c r="B29" s="122" t="s">
        <v>242</v>
      </c>
      <c r="C29" s="123">
        <v>-145.6</v>
      </c>
      <c r="D29" s="123">
        <v>-219.6</v>
      </c>
      <c r="E29" s="123">
        <v>-130.4</v>
      </c>
      <c r="F29" s="123">
        <v>-301.89999999999998</v>
      </c>
      <c r="G29" s="123">
        <v>-35.6</v>
      </c>
      <c r="H29" s="123">
        <v>-250.8</v>
      </c>
      <c r="I29" s="124">
        <v>-25.4</v>
      </c>
    </row>
    <row r="30" spans="2:9" x14ac:dyDescent="0.35">
      <c r="B30" s="125" t="s">
        <v>243</v>
      </c>
      <c r="C30" s="126">
        <v>67.800000000000011</v>
      </c>
      <c r="D30" s="126">
        <v>84.1</v>
      </c>
      <c r="E30" s="126">
        <v>20.300000000000011</v>
      </c>
      <c r="F30" s="126">
        <v>74.199999999999989</v>
      </c>
      <c r="G30" s="126">
        <v>76.599999999999994</v>
      </c>
      <c r="H30" s="126">
        <v>46.399999999999977</v>
      </c>
      <c r="I30" s="127">
        <v>53.800000000000004</v>
      </c>
    </row>
    <row r="40" spans="2:2" ht="15.5" x14ac:dyDescent="0.35">
      <c r="B40" s="4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7D59-F6C1-4401-8B74-828A731F051D}">
  <dimension ref="B2:P59"/>
  <sheetViews>
    <sheetView showGridLines="0" zoomScale="80" zoomScaleNormal="80" workbookViewId="0"/>
  </sheetViews>
  <sheetFormatPr defaultRowHeight="14.5" x14ac:dyDescent="0.35"/>
  <cols>
    <col min="1" max="1" width="3.08984375" customWidth="1"/>
    <col min="2" max="2" width="16.453125" bestFit="1" customWidth="1"/>
    <col min="4" max="4" width="12.1796875" customWidth="1"/>
    <col min="5" max="5" width="19.90625" bestFit="1" customWidth="1"/>
    <col min="11" max="16" width="12.26953125" bestFit="1" customWidth="1"/>
  </cols>
  <sheetData>
    <row r="2" spans="2:7" ht="17.5" x14ac:dyDescent="0.35">
      <c r="B2" s="20" t="s">
        <v>11</v>
      </c>
      <c r="C2" s="6"/>
      <c r="D2" s="6"/>
      <c r="E2" s="1"/>
      <c r="F2" s="1"/>
      <c r="G2" s="1"/>
    </row>
    <row r="3" spans="2:7" ht="18" x14ac:dyDescent="0.4">
      <c r="B3" s="7" t="s">
        <v>1</v>
      </c>
      <c r="C3" s="13" t="s">
        <v>45</v>
      </c>
      <c r="D3" s="9"/>
      <c r="E3" s="1"/>
      <c r="F3" s="1"/>
      <c r="G3" s="1"/>
    </row>
    <row r="4" spans="2:7" x14ac:dyDescent="0.35">
      <c r="B4" s="7" t="s">
        <v>12</v>
      </c>
      <c r="C4" s="14" t="s">
        <v>46</v>
      </c>
      <c r="D4" s="8"/>
      <c r="E4" s="1"/>
      <c r="F4" s="1"/>
      <c r="G4" s="1"/>
    </row>
    <row r="5" spans="2:7" x14ac:dyDescent="0.35">
      <c r="B5" s="7" t="s">
        <v>13</v>
      </c>
      <c r="C5" s="13"/>
      <c r="D5" s="8"/>
      <c r="E5" s="1"/>
      <c r="F5" s="1"/>
      <c r="G5" s="1"/>
    </row>
    <row r="6" spans="2:7" x14ac:dyDescent="0.35">
      <c r="B6" s="7"/>
      <c r="C6" s="13"/>
      <c r="D6" s="8"/>
      <c r="E6" s="1"/>
      <c r="F6" s="1"/>
      <c r="G6" s="1"/>
    </row>
    <row r="7" spans="2:7" x14ac:dyDescent="0.35">
      <c r="B7" s="7"/>
      <c r="C7" s="13"/>
      <c r="D7" s="8"/>
      <c r="E7" s="1"/>
      <c r="F7" s="1"/>
      <c r="G7" s="1"/>
    </row>
    <row r="8" spans="2:7" x14ac:dyDescent="0.35">
      <c r="B8" s="7"/>
      <c r="C8" s="13"/>
      <c r="D8" s="8"/>
      <c r="E8" s="1"/>
      <c r="F8" s="1"/>
      <c r="G8" s="1"/>
    </row>
    <row r="9" spans="2:7" x14ac:dyDescent="0.35">
      <c r="C9" s="13"/>
      <c r="D9" s="8"/>
      <c r="E9" s="1"/>
      <c r="F9" s="1"/>
      <c r="G9" s="1"/>
    </row>
    <row r="31" spans="3:5" x14ac:dyDescent="0.35">
      <c r="C31" s="26"/>
      <c r="D31" s="27" t="s">
        <v>43</v>
      </c>
      <c r="E31" s="28" t="s">
        <v>44</v>
      </c>
    </row>
    <row r="32" spans="3:5" x14ac:dyDescent="0.35">
      <c r="C32" s="32" t="s">
        <v>15</v>
      </c>
      <c r="D32" s="2">
        <v>6.7</v>
      </c>
      <c r="E32" s="3">
        <v>5.5</v>
      </c>
    </row>
    <row r="33" spans="3:16" x14ac:dyDescent="0.35">
      <c r="C33" s="32" t="s">
        <v>16</v>
      </c>
      <c r="D33" s="2">
        <v>8.6999999999999993</v>
      </c>
      <c r="E33" s="3">
        <v>5.3</v>
      </c>
    </row>
    <row r="34" spans="3:16" x14ac:dyDescent="0.35">
      <c r="C34" s="32" t="s">
        <v>17</v>
      </c>
      <c r="D34" s="2">
        <v>9.6</v>
      </c>
      <c r="E34" s="3">
        <v>4.2</v>
      </c>
    </row>
    <row r="35" spans="3:16" x14ac:dyDescent="0.35">
      <c r="C35" s="32" t="s">
        <v>18</v>
      </c>
      <c r="D35" s="2">
        <v>7</v>
      </c>
      <c r="E35" s="3">
        <v>2</v>
      </c>
      <c r="K35" s="19"/>
      <c r="L35" s="19"/>
      <c r="M35" s="19"/>
      <c r="N35" s="19"/>
      <c r="O35" s="19"/>
      <c r="P35" s="19"/>
    </row>
    <row r="36" spans="3:16" x14ac:dyDescent="0.35">
      <c r="C36" s="32" t="s">
        <v>19</v>
      </c>
      <c r="D36" s="2">
        <v>5.8</v>
      </c>
      <c r="E36" s="3">
        <v>7</v>
      </c>
      <c r="K36" s="19"/>
      <c r="L36" s="19"/>
      <c r="M36" s="19"/>
      <c r="N36" s="19"/>
      <c r="O36" s="19"/>
      <c r="P36" s="19"/>
    </row>
    <row r="37" spans="3:16" x14ac:dyDescent="0.35">
      <c r="C37" s="32" t="s">
        <v>20</v>
      </c>
      <c r="D37" s="2">
        <v>5.0999999999999996</v>
      </c>
      <c r="E37" s="3">
        <v>6.9</v>
      </c>
      <c r="K37" s="19"/>
      <c r="L37" s="19"/>
      <c r="M37" s="19"/>
      <c r="N37" s="19"/>
      <c r="O37" s="19"/>
      <c r="P37" s="19"/>
    </row>
    <row r="38" spans="3:16" x14ac:dyDescent="0.35">
      <c r="C38" s="32" t="s">
        <v>21</v>
      </c>
      <c r="D38" s="2">
        <v>5.2</v>
      </c>
      <c r="E38" s="3">
        <v>2</v>
      </c>
      <c r="K38" s="19"/>
      <c r="L38" s="19"/>
      <c r="M38" s="19"/>
      <c r="N38" s="19"/>
      <c r="O38" s="19"/>
      <c r="P38" s="19"/>
    </row>
    <row r="39" spans="3:16" x14ac:dyDescent="0.35">
      <c r="C39" s="32" t="s">
        <v>22</v>
      </c>
      <c r="D39" s="2">
        <v>3.5</v>
      </c>
      <c r="E39" s="3">
        <v>4.2</v>
      </c>
      <c r="K39" s="18"/>
      <c r="L39" s="18"/>
      <c r="M39" s="18"/>
      <c r="N39" s="18"/>
      <c r="O39" s="18"/>
      <c r="P39" s="18"/>
    </row>
    <row r="40" spans="3:16" x14ac:dyDescent="0.35">
      <c r="C40" s="32" t="s">
        <v>23</v>
      </c>
      <c r="D40" s="2">
        <v>2.6</v>
      </c>
      <c r="E40" s="3">
        <v>0.4</v>
      </c>
    </row>
    <row r="41" spans="3:16" x14ac:dyDescent="0.35">
      <c r="C41" s="32" t="s">
        <v>24</v>
      </c>
      <c r="D41" s="2">
        <v>1.1000000000000001</v>
      </c>
      <c r="E41" s="3">
        <v>2</v>
      </c>
    </row>
    <row r="42" spans="3:16" x14ac:dyDescent="0.35">
      <c r="C42" s="32" t="s">
        <v>25</v>
      </c>
      <c r="D42" s="2">
        <v>2.5</v>
      </c>
      <c r="E42" s="3">
        <v>2.4</v>
      </c>
    </row>
    <row r="43" spans="3:16" x14ac:dyDescent="0.35">
      <c r="C43" s="32" t="s">
        <v>26</v>
      </c>
      <c r="D43" s="2">
        <v>0.9</v>
      </c>
      <c r="E43" s="3">
        <v>2.6</v>
      </c>
    </row>
    <row r="44" spans="3:16" x14ac:dyDescent="0.35">
      <c r="C44" s="32" t="s">
        <v>27</v>
      </c>
      <c r="D44" s="2">
        <v>1.5</v>
      </c>
      <c r="E44" s="3">
        <v>-0.7</v>
      </c>
    </row>
    <row r="45" spans="3:16" x14ac:dyDescent="0.35">
      <c r="C45" s="32" t="s">
        <v>28</v>
      </c>
      <c r="D45" s="2">
        <v>-8.8000000000000007</v>
      </c>
      <c r="E45" s="3">
        <v>-11.5</v>
      </c>
    </row>
    <row r="46" spans="3:16" x14ac:dyDescent="0.35">
      <c r="C46" s="32" t="s">
        <v>29</v>
      </c>
      <c r="D46" s="2">
        <v>-1.4</v>
      </c>
      <c r="E46" s="3">
        <v>-9</v>
      </c>
    </row>
    <row r="47" spans="3:16" x14ac:dyDescent="0.35">
      <c r="C47" s="32" t="s">
        <v>30</v>
      </c>
      <c r="D47" s="2">
        <v>-3.3</v>
      </c>
      <c r="E47" s="3">
        <v>-5.9</v>
      </c>
    </row>
    <row r="48" spans="3:16" x14ac:dyDescent="0.35">
      <c r="C48" s="32" t="s">
        <v>31</v>
      </c>
      <c r="D48" s="2">
        <v>0.5</v>
      </c>
      <c r="E48" s="3">
        <v>-0.8</v>
      </c>
    </row>
    <row r="49" spans="3:5" x14ac:dyDescent="0.35">
      <c r="C49" s="32" t="s">
        <v>32</v>
      </c>
      <c r="D49" s="2">
        <v>9.1</v>
      </c>
      <c r="E49" s="3">
        <v>6.4</v>
      </c>
    </row>
    <row r="50" spans="3:5" x14ac:dyDescent="0.35">
      <c r="C50" s="32" t="s">
        <v>33</v>
      </c>
      <c r="D50" s="2">
        <v>5.7</v>
      </c>
      <c r="E50" s="3">
        <v>8.8000000000000007</v>
      </c>
    </row>
    <row r="51" spans="3:5" x14ac:dyDescent="0.35">
      <c r="C51" s="32" t="s">
        <v>34</v>
      </c>
      <c r="D51" s="2">
        <v>12.3</v>
      </c>
      <c r="E51" s="3">
        <v>6</v>
      </c>
    </row>
    <row r="52" spans="3:5" x14ac:dyDescent="0.35">
      <c r="C52" s="32" t="s">
        <v>35</v>
      </c>
      <c r="D52" s="2">
        <v>9</v>
      </c>
      <c r="E52" s="3">
        <v>9.5</v>
      </c>
    </row>
    <row r="53" spans="3:5" x14ac:dyDescent="0.35">
      <c r="C53" s="32" t="s">
        <v>36</v>
      </c>
      <c r="D53" s="2">
        <v>13.1</v>
      </c>
      <c r="E53" s="3">
        <v>10</v>
      </c>
    </row>
    <row r="54" spans="3:5" x14ac:dyDescent="0.35">
      <c r="C54" s="32" t="s">
        <v>37</v>
      </c>
      <c r="D54" s="2">
        <v>5.5</v>
      </c>
      <c r="E54" s="3">
        <v>8</v>
      </c>
    </row>
    <row r="55" spans="3:5" x14ac:dyDescent="0.35">
      <c r="C55" s="32" t="s">
        <v>38</v>
      </c>
      <c r="D55" s="2">
        <v>5.8</v>
      </c>
      <c r="E55" s="3">
        <v>8.1999999999999993</v>
      </c>
    </row>
    <row r="56" spans="3:5" x14ac:dyDescent="0.35">
      <c r="C56" s="32" t="s">
        <v>39</v>
      </c>
      <c r="D56" s="2">
        <v>4.8</v>
      </c>
      <c r="E56" s="3">
        <v>8.9</v>
      </c>
    </row>
    <row r="57" spans="3:5" x14ac:dyDescent="0.35">
      <c r="C57" s="32" t="s">
        <v>40</v>
      </c>
      <c r="D57" s="2">
        <v>0.8</v>
      </c>
      <c r="E57" s="3">
        <v>5.2</v>
      </c>
    </row>
    <row r="58" spans="3:5" x14ac:dyDescent="0.35">
      <c r="C58" s="32" t="s">
        <v>41</v>
      </c>
      <c r="D58" s="2">
        <v>-1.1000000000000001</v>
      </c>
      <c r="E58" s="3">
        <v>2.1</v>
      </c>
    </row>
    <row r="59" spans="3:5" x14ac:dyDescent="0.35">
      <c r="C59" s="33" t="s">
        <v>42</v>
      </c>
      <c r="D59" s="4">
        <v>-2.2999999999999998</v>
      </c>
      <c r="E59" s="5">
        <v>0.6</v>
      </c>
    </row>
  </sheetData>
  <pageMargins left="0.75" right="0.75" top="0.75" bottom="0.5" header="0.5" footer="0.75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2057-4939-4B67-B34B-5EC187DABDD3}">
  <dimension ref="B2:O35"/>
  <sheetViews>
    <sheetView showGridLines="0" zoomScale="80" zoomScaleNormal="80" workbookViewId="0"/>
  </sheetViews>
  <sheetFormatPr defaultRowHeight="14.5" x14ac:dyDescent="0.35"/>
  <sheetData>
    <row r="2" spans="2:9" ht="17.5" x14ac:dyDescent="0.35">
      <c r="B2" s="20" t="s">
        <v>369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366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 t="s">
        <v>367</v>
      </c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32" spans="2:15" x14ac:dyDescent="0.35">
      <c r="B32" s="37"/>
      <c r="C32" s="22">
        <v>2017</v>
      </c>
      <c r="D32" s="22">
        <v>2018</v>
      </c>
      <c r="E32" s="22">
        <v>2019</v>
      </c>
      <c r="F32" s="22">
        <v>2020</v>
      </c>
      <c r="G32" s="22">
        <v>2021</v>
      </c>
      <c r="H32" s="22">
        <v>2022</v>
      </c>
      <c r="I32" s="22">
        <v>2023</v>
      </c>
      <c r="J32" s="22">
        <v>2024</v>
      </c>
      <c r="K32" s="22">
        <v>2025</v>
      </c>
      <c r="L32" s="22">
        <v>2026</v>
      </c>
      <c r="M32" s="22">
        <v>2027</v>
      </c>
      <c r="N32" s="22">
        <v>2028</v>
      </c>
      <c r="O32" s="23">
        <v>2029</v>
      </c>
    </row>
    <row r="33" spans="2:15" x14ac:dyDescent="0.35">
      <c r="B33" s="32" t="s">
        <v>236</v>
      </c>
      <c r="C33" s="73">
        <v>28.683895804363353</v>
      </c>
      <c r="D33" s="73">
        <v>22.689373194783609</v>
      </c>
      <c r="E33" s="73">
        <v>21.948696730523608</v>
      </c>
      <c r="F33" s="73">
        <v>29.980081635744078</v>
      </c>
      <c r="G33" s="73">
        <v>33.210999634198757</v>
      </c>
      <c r="H33" s="73">
        <v>32.375874871591392</v>
      </c>
      <c r="I33" s="73">
        <v>31.462986007525728</v>
      </c>
      <c r="J33" s="73">
        <v>31.828215582763015</v>
      </c>
      <c r="K33" s="73">
        <v>30.966507942711502</v>
      </c>
      <c r="L33" s="73">
        <v>31.23170871814634</v>
      </c>
      <c r="M33" s="73">
        <v>31.400644159130536</v>
      </c>
      <c r="N33" s="73">
        <v>30.927309095224597</v>
      </c>
      <c r="O33" s="74">
        <v>30.504277965918675</v>
      </c>
    </row>
    <row r="34" spans="2:15" x14ac:dyDescent="0.35">
      <c r="B34" s="32" t="s">
        <v>244</v>
      </c>
      <c r="C34" s="73">
        <v>6.0354456674005919</v>
      </c>
      <c r="D34" s="73">
        <v>5.275003472155074</v>
      </c>
      <c r="E34" s="73">
        <v>5.0321535970390938</v>
      </c>
      <c r="F34" s="73">
        <v>6.2450842723079445</v>
      </c>
      <c r="G34" s="73">
        <v>6.5464886003226068</v>
      </c>
      <c r="H34" s="73">
        <v>6.6168037805892226</v>
      </c>
      <c r="I34" s="73">
        <v>6.6088181921222153</v>
      </c>
      <c r="J34" s="73">
        <v>6.912497597004684</v>
      </c>
      <c r="K34" s="73">
        <v>6.8906999657457657</v>
      </c>
      <c r="L34" s="73">
        <v>6.7080816804138967</v>
      </c>
      <c r="M34" s="73">
        <v>6.5216997118124356</v>
      </c>
      <c r="N34" s="73">
        <v>6.3710547374662054</v>
      </c>
      <c r="O34" s="74">
        <v>6.2436975928267433</v>
      </c>
    </row>
    <row r="35" spans="2:15" x14ac:dyDescent="0.35">
      <c r="B35" s="33" t="s">
        <v>245</v>
      </c>
      <c r="C35" s="81">
        <v>34.71934147176394</v>
      </c>
      <c r="D35" s="81">
        <v>27.964376666938684</v>
      </c>
      <c r="E35" s="81">
        <v>26.980850327562699</v>
      </c>
      <c r="F35" s="81">
        <v>36.22516590805202</v>
      </c>
      <c r="G35" s="81">
        <v>39.757488234521361</v>
      </c>
      <c r="H35" s="81">
        <v>38.992678652180615</v>
      </c>
      <c r="I35" s="81">
        <v>38.071804199647943</v>
      </c>
      <c r="J35" s="81">
        <v>38.740713179767702</v>
      </c>
      <c r="K35" s="81">
        <v>37.857207908457262</v>
      </c>
      <c r="L35" s="81">
        <v>37.939790398560227</v>
      </c>
      <c r="M35" s="81">
        <v>37.922343870942967</v>
      </c>
      <c r="N35" s="81">
        <v>37.298363832690804</v>
      </c>
      <c r="O35" s="82">
        <v>36.747975558745416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F24AF-E9FE-4220-A66C-E70C53517536}">
  <dimension ref="B2:I37"/>
  <sheetViews>
    <sheetView showGridLines="0" zoomScale="80" zoomScaleNormal="80" workbookViewId="0"/>
  </sheetViews>
  <sheetFormatPr defaultRowHeight="14.5" x14ac:dyDescent="0.35"/>
  <cols>
    <col min="2" max="2" width="25.90625" customWidth="1"/>
  </cols>
  <sheetData>
    <row r="2" spans="2:9" ht="17.5" x14ac:dyDescent="0.35">
      <c r="B2" s="20" t="s">
        <v>372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370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 t="s">
        <v>371</v>
      </c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34" spans="2:9" x14ac:dyDescent="0.35">
      <c r="B34" s="37" t="s">
        <v>259</v>
      </c>
      <c r="C34" s="71">
        <v>2017</v>
      </c>
      <c r="D34" s="71">
        <v>2018</v>
      </c>
      <c r="E34" s="71">
        <v>2019</v>
      </c>
      <c r="F34" s="71">
        <v>2020</v>
      </c>
      <c r="G34" s="71">
        <v>2021</v>
      </c>
      <c r="H34" s="71">
        <v>2022</v>
      </c>
      <c r="I34" s="72">
        <v>2023</v>
      </c>
    </row>
    <row r="35" spans="2:9" x14ac:dyDescent="0.35">
      <c r="B35" s="32" t="s">
        <v>260</v>
      </c>
      <c r="C35" s="73">
        <v>104.99137193272115</v>
      </c>
      <c r="D35" s="73">
        <v>95.569776252568943</v>
      </c>
      <c r="E35" s="73">
        <v>99.025940980139453</v>
      </c>
      <c r="F35" s="73">
        <v>113.95595673169659</v>
      </c>
      <c r="G35" s="73">
        <v>109.43641748182715</v>
      </c>
      <c r="H35" s="73">
        <v>99.658955784526597</v>
      </c>
      <c r="I35" s="74">
        <v>95.942551931002498</v>
      </c>
    </row>
    <row r="36" spans="2:9" x14ac:dyDescent="0.35">
      <c r="B36" s="32" t="s">
        <v>261</v>
      </c>
      <c r="C36" s="73">
        <v>34.71934147176394</v>
      </c>
      <c r="D36" s="73">
        <v>27.964376666938684</v>
      </c>
      <c r="E36" s="73">
        <v>26.980850327562699</v>
      </c>
      <c r="F36" s="73">
        <v>36.200000000000003</v>
      </c>
      <c r="G36" s="73">
        <v>39.799999999999997</v>
      </c>
      <c r="H36" s="73">
        <v>38.992678652180615</v>
      </c>
      <c r="I36" s="74">
        <v>38.071804199647943</v>
      </c>
    </row>
    <row r="37" spans="2:9" x14ac:dyDescent="0.35">
      <c r="B37" s="33" t="s">
        <v>262</v>
      </c>
      <c r="C37" s="81">
        <v>71.742256408974995</v>
      </c>
      <c r="D37" s="81">
        <v>63.246715254552001</v>
      </c>
      <c r="E37" s="81">
        <v>66.57563719254</v>
      </c>
      <c r="F37" s="81">
        <v>77.788029485173993</v>
      </c>
      <c r="G37" s="81">
        <v>75.574909681373995</v>
      </c>
      <c r="H37" s="81">
        <v>68.725865650527993</v>
      </c>
      <c r="I37" s="82">
        <v>65.100000000000009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66141-855C-470B-AEFC-DE83896405C8}">
  <dimension ref="A2:J73"/>
  <sheetViews>
    <sheetView showGridLines="0" zoomScale="80" zoomScaleNormal="80" workbookViewId="0"/>
  </sheetViews>
  <sheetFormatPr defaultRowHeight="14.5" x14ac:dyDescent="0.35"/>
  <cols>
    <col min="1" max="1" width="4.08984375" style="101" customWidth="1"/>
    <col min="2" max="2" width="17.6328125" style="101" customWidth="1"/>
    <col min="3" max="3" width="8.7265625" style="101"/>
    <col min="4" max="4" width="15.08984375" style="101" customWidth="1"/>
    <col min="5" max="5" width="17.90625" style="101" customWidth="1"/>
    <col min="6" max="256" width="8.7265625" style="101"/>
    <col min="257" max="257" width="66" style="101" customWidth="1"/>
    <col min="258" max="258" width="9.1796875" style="101" customWidth="1"/>
    <col min="259" max="259" width="8.7265625" style="101"/>
    <col min="260" max="260" width="15.08984375" style="101" customWidth="1"/>
    <col min="261" max="261" width="17.90625" style="101" customWidth="1"/>
    <col min="262" max="512" width="8.7265625" style="101"/>
    <col min="513" max="513" width="66" style="101" customWidth="1"/>
    <col min="514" max="514" width="9.1796875" style="101" customWidth="1"/>
    <col min="515" max="515" width="8.7265625" style="101"/>
    <col min="516" max="516" width="15.08984375" style="101" customWidth="1"/>
    <col min="517" max="517" width="17.90625" style="101" customWidth="1"/>
    <col min="518" max="768" width="8.7265625" style="101"/>
    <col min="769" max="769" width="66" style="101" customWidth="1"/>
    <col min="770" max="770" width="9.1796875" style="101" customWidth="1"/>
    <col min="771" max="771" width="8.7265625" style="101"/>
    <col min="772" max="772" width="15.08984375" style="101" customWidth="1"/>
    <col min="773" max="773" width="17.90625" style="101" customWidth="1"/>
    <col min="774" max="1024" width="8.7265625" style="101"/>
    <col min="1025" max="1025" width="66" style="101" customWidth="1"/>
    <col min="1026" max="1026" width="9.1796875" style="101" customWidth="1"/>
    <col min="1027" max="1027" width="8.7265625" style="101"/>
    <col min="1028" max="1028" width="15.08984375" style="101" customWidth="1"/>
    <col min="1029" max="1029" width="17.90625" style="101" customWidth="1"/>
    <col min="1030" max="1280" width="8.7265625" style="101"/>
    <col min="1281" max="1281" width="66" style="101" customWidth="1"/>
    <col min="1282" max="1282" width="9.1796875" style="101" customWidth="1"/>
    <col min="1283" max="1283" width="8.7265625" style="101"/>
    <col min="1284" max="1284" width="15.08984375" style="101" customWidth="1"/>
    <col min="1285" max="1285" width="17.90625" style="101" customWidth="1"/>
    <col min="1286" max="1536" width="8.7265625" style="101"/>
    <col min="1537" max="1537" width="66" style="101" customWidth="1"/>
    <col min="1538" max="1538" width="9.1796875" style="101" customWidth="1"/>
    <col min="1539" max="1539" width="8.7265625" style="101"/>
    <col min="1540" max="1540" width="15.08984375" style="101" customWidth="1"/>
    <col min="1541" max="1541" width="17.90625" style="101" customWidth="1"/>
    <col min="1542" max="1792" width="8.7265625" style="101"/>
    <col min="1793" max="1793" width="66" style="101" customWidth="1"/>
    <col min="1794" max="1794" width="9.1796875" style="101" customWidth="1"/>
    <col min="1795" max="1795" width="8.7265625" style="101"/>
    <col min="1796" max="1796" width="15.08984375" style="101" customWidth="1"/>
    <col min="1797" max="1797" width="17.90625" style="101" customWidth="1"/>
    <col min="1798" max="2048" width="8.7265625" style="101"/>
    <col min="2049" max="2049" width="66" style="101" customWidth="1"/>
    <col min="2050" max="2050" width="9.1796875" style="101" customWidth="1"/>
    <col min="2051" max="2051" width="8.7265625" style="101"/>
    <col min="2052" max="2052" width="15.08984375" style="101" customWidth="1"/>
    <col min="2053" max="2053" width="17.90625" style="101" customWidth="1"/>
    <col min="2054" max="2304" width="8.7265625" style="101"/>
    <col min="2305" max="2305" width="66" style="101" customWidth="1"/>
    <col min="2306" max="2306" width="9.1796875" style="101" customWidth="1"/>
    <col min="2307" max="2307" width="8.7265625" style="101"/>
    <col min="2308" max="2308" width="15.08984375" style="101" customWidth="1"/>
    <col min="2309" max="2309" width="17.90625" style="101" customWidth="1"/>
    <col min="2310" max="2560" width="8.7265625" style="101"/>
    <col min="2561" max="2561" width="66" style="101" customWidth="1"/>
    <col min="2562" max="2562" width="9.1796875" style="101" customWidth="1"/>
    <col min="2563" max="2563" width="8.7265625" style="101"/>
    <col min="2564" max="2564" width="15.08984375" style="101" customWidth="1"/>
    <col min="2565" max="2565" width="17.90625" style="101" customWidth="1"/>
    <col min="2566" max="2816" width="8.7265625" style="101"/>
    <col min="2817" max="2817" width="66" style="101" customWidth="1"/>
    <col min="2818" max="2818" width="9.1796875" style="101" customWidth="1"/>
    <col min="2819" max="2819" width="8.7265625" style="101"/>
    <col min="2820" max="2820" width="15.08984375" style="101" customWidth="1"/>
    <col min="2821" max="2821" width="17.90625" style="101" customWidth="1"/>
    <col min="2822" max="3072" width="8.7265625" style="101"/>
    <col min="3073" max="3073" width="66" style="101" customWidth="1"/>
    <col min="3074" max="3074" width="9.1796875" style="101" customWidth="1"/>
    <col min="3075" max="3075" width="8.7265625" style="101"/>
    <col min="3076" max="3076" width="15.08984375" style="101" customWidth="1"/>
    <col min="3077" max="3077" width="17.90625" style="101" customWidth="1"/>
    <col min="3078" max="3328" width="8.7265625" style="101"/>
    <col min="3329" max="3329" width="66" style="101" customWidth="1"/>
    <col min="3330" max="3330" width="9.1796875" style="101" customWidth="1"/>
    <col min="3331" max="3331" width="8.7265625" style="101"/>
    <col min="3332" max="3332" width="15.08984375" style="101" customWidth="1"/>
    <col min="3333" max="3333" width="17.90625" style="101" customWidth="1"/>
    <col min="3334" max="3584" width="8.7265625" style="101"/>
    <col min="3585" max="3585" width="66" style="101" customWidth="1"/>
    <col min="3586" max="3586" width="9.1796875" style="101" customWidth="1"/>
    <col min="3587" max="3587" width="8.7265625" style="101"/>
    <col min="3588" max="3588" width="15.08984375" style="101" customWidth="1"/>
    <col min="3589" max="3589" width="17.90625" style="101" customWidth="1"/>
    <col min="3590" max="3840" width="8.7265625" style="101"/>
    <col min="3841" max="3841" width="66" style="101" customWidth="1"/>
    <col min="3842" max="3842" width="9.1796875" style="101" customWidth="1"/>
    <col min="3843" max="3843" width="8.7265625" style="101"/>
    <col min="3844" max="3844" width="15.08984375" style="101" customWidth="1"/>
    <col min="3845" max="3845" width="17.90625" style="101" customWidth="1"/>
    <col min="3846" max="4096" width="8.7265625" style="101"/>
    <col min="4097" max="4097" width="66" style="101" customWidth="1"/>
    <col min="4098" max="4098" width="9.1796875" style="101" customWidth="1"/>
    <col min="4099" max="4099" width="8.7265625" style="101"/>
    <col min="4100" max="4100" width="15.08984375" style="101" customWidth="1"/>
    <col min="4101" max="4101" width="17.90625" style="101" customWidth="1"/>
    <col min="4102" max="4352" width="8.7265625" style="101"/>
    <col min="4353" max="4353" width="66" style="101" customWidth="1"/>
    <col min="4354" max="4354" width="9.1796875" style="101" customWidth="1"/>
    <col min="4355" max="4355" width="8.7265625" style="101"/>
    <col min="4356" max="4356" width="15.08984375" style="101" customWidth="1"/>
    <col min="4357" max="4357" width="17.90625" style="101" customWidth="1"/>
    <col min="4358" max="4608" width="8.7265625" style="101"/>
    <col min="4609" max="4609" width="66" style="101" customWidth="1"/>
    <col min="4610" max="4610" width="9.1796875" style="101" customWidth="1"/>
    <col min="4611" max="4611" width="8.7265625" style="101"/>
    <col min="4612" max="4612" width="15.08984375" style="101" customWidth="1"/>
    <col min="4613" max="4613" width="17.90625" style="101" customWidth="1"/>
    <col min="4614" max="4864" width="8.7265625" style="101"/>
    <col min="4865" max="4865" width="66" style="101" customWidth="1"/>
    <col min="4866" max="4866" width="9.1796875" style="101" customWidth="1"/>
    <col min="4867" max="4867" width="8.7265625" style="101"/>
    <col min="4868" max="4868" width="15.08984375" style="101" customWidth="1"/>
    <col min="4869" max="4869" width="17.90625" style="101" customWidth="1"/>
    <col min="4870" max="5120" width="8.7265625" style="101"/>
    <col min="5121" max="5121" width="66" style="101" customWidth="1"/>
    <col min="5122" max="5122" width="9.1796875" style="101" customWidth="1"/>
    <col min="5123" max="5123" width="8.7265625" style="101"/>
    <col min="5124" max="5124" width="15.08984375" style="101" customWidth="1"/>
    <col min="5125" max="5125" width="17.90625" style="101" customWidth="1"/>
    <col min="5126" max="5376" width="8.7265625" style="101"/>
    <col min="5377" max="5377" width="66" style="101" customWidth="1"/>
    <col min="5378" max="5378" width="9.1796875" style="101" customWidth="1"/>
    <col min="5379" max="5379" width="8.7265625" style="101"/>
    <col min="5380" max="5380" width="15.08984375" style="101" customWidth="1"/>
    <col min="5381" max="5381" width="17.90625" style="101" customWidth="1"/>
    <col min="5382" max="5632" width="8.7265625" style="101"/>
    <col min="5633" max="5633" width="66" style="101" customWidth="1"/>
    <col min="5634" max="5634" width="9.1796875" style="101" customWidth="1"/>
    <col min="5635" max="5635" width="8.7265625" style="101"/>
    <col min="5636" max="5636" width="15.08984375" style="101" customWidth="1"/>
    <col min="5637" max="5637" width="17.90625" style="101" customWidth="1"/>
    <col min="5638" max="5888" width="8.7265625" style="101"/>
    <col min="5889" max="5889" width="66" style="101" customWidth="1"/>
    <col min="5890" max="5890" width="9.1796875" style="101" customWidth="1"/>
    <col min="5891" max="5891" width="8.7265625" style="101"/>
    <col min="5892" max="5892" width="15.08984375" style="101" customWidth="1"/>
    <col min="5893" max="5893" width="17.90625" style="101" customWidth="1"/>
    <col min="5894" max="6144" width="8.7265625" style="101"/>
    <col min="6145" max="6145" width="66" style="101" customWidth="1"/>
    <col min="6146" max="6146" width="9.1796875" style="101" customWidth="1"/>
    <col min="6147" max="6147" width="8.7265625" style="101"/>
    <col min="6148" max="6148" width="15.08984375" style="101" customWidth="1"/>
    <col min="6149" max="6149" width="17.90625" style="101" customWidth="1"/>
    <col min="6150" max="6400" width="8.7265625" style="101"/>
    <col min="6401" max="6401" width="66" style="101" customWidth="1"/>
    <col min="6402" max="6402" width="9.1796875" style="101" customWidth="1"/>
    <col min="6403" max="6403" width="8.7265625" style="101"/>
    <col min="6404" max="6404" width="15.08984375" style="101" customWidth="1"/>
    <col min="6405" max="6405" width="17.90625" style="101" customWidth="1"/>
    <col min="6406" max="6656" width="8.7265625" style="101"/>
    <col min="6657" max="6657" width="66" style="101" customWidth="1"/>
    <col min="6658" max="6658" width="9.1796875" style="101" customWidth="1"/>
    <col min="6659" max="6659" width="8.7265625" style="101"/>
    <col min="6660" max="6660" width="15.08984375" style="101" customWidth="1"/>
    <col min="6661" max="6661" width="17.90625" style="101" customWidth="1"/>
    <col min="6662" max="6912" width="8.7265625" style="101"/>
    <col min="6913" max="6913" width="66" style="101" customWidth="1"/>
    <col min="6914" max="6914" width="9.1796875" style="101" customWidth="1"/>
    <col min="6915" max="6915" width="8.7265625" style="101"/>
    <col min="6916" max="6916" width="15.08984375" style="101" customWidth="1"/>
    <col min="6917" max="6917" width="17.90625" style="101" customWidth="1"/>
    <col min="6918" max="7168" width="8.7265625" style="101"/>
    <col min="7169" max="7169" width="66" style="101" customWidth="1"/>
    <col min="7170" max="7170" width="9.1796875" style="101" customWidth="1"/>
    <col min="7171" max="7171" width="8.7265625" style="101"/>
    <col min="7172" max="7172" width="15.08984375" style="101" customWidth="1"/>
    <col min="7173" max="7173" width="17.90625" style="101" customWidth="1"/>
    <col min="7174" max="7424" width="8.7265625" style="101"/>
    <col min="7425" max="7425" width="66" style="101" customWidth="1"/>
    <col min="7426" max="7426" width="9.1796875" style="101" customWidth="1"/>
    <col min="7427" max="7427" width="8.7265625" style="101"/>
    <col min="7428" max="7428" width="15.08984375" style="101" customWidth="1"/>
    <col min="7429" max="7429" width="17.90625" style="101" customWidth="1"/>
    <col min="7430" max="7680" width="8.7265625" style="101"/>
    <col min="7681" max="7681" width="66" style="101" customWidth="1"/>
    <col min="7682" max="7682" width="9.1796875" style="101" customWidth="1"/>
    <col min="7683" max="7683" width="8.7265625" style="101"/>
    <col min="7684" max="7684" width="15.08984375" style="101" customWidth="1"/>
    <col min="7685" max="7685" width="17.90625" style="101" customWidth="1"/>
    <col min="7686" max="7936" width="8.7265625" style="101"/>
    <col min="7937" max="7937" width="66" style="101" customWidth="1"/>
    <col min="7938" max="7938" width="9.1796875" style="101" customWidth="1"/>
    <col min="7939" max="7939" width="8.7265625" style="101"/>
    <col min="7940" max="7940" width="15.08984375" style="101" customWidth="1"/>
    <col min="7941" max="7941" width="17.90625" style="101" customWidth="1"/>
    <col min="7942" max="8192" width="8.7265625" style="101"/>
    <col min="8193" max="8193" width="66" style="101" customWidth="1"/>
    <col min="8194" max="8194" width="9.1796875" style="101" customWidth="1"/>
    <col min="8195" max="8195" width="8.7265625" style="101"/>
    <col min="8196" max="8196" width="15.08984375" style="101" customWidth="1"/>
    <col min="8197" max="8197" width="17.90625" style="101" customWidth="1"/>
    <col min="8198" max="8448" width="8.7265625" style="101"/>
    <col min="8449" max="8449" width="66" style="101" customWidth="1"/>
    <col min="8450" max="8450" width="9.1796875" style="101" customWidth="1"/>
    <col min="8451" max="8451" width="8.7265625" style="101"/>
    <col min="8452" max="8452" width="15.08984375" style="101" customWidth="1"/>
    <col min="8453" max="8453" width="17.90625" style="101" customWidth="1"/>
    <col min="8454" max="8704" width="8.7265625" style="101"/>
    <col min="8705" max="8705" width="66" style="101" customWidth="1"/>
    <col min="8706" max="8706" width="9.1796875" style="101" customWidth="1"/>
    <col min="8707" max="8707" width="8.7265625" style="101"/>
    <col min="8708" max="8708" width="15.08984375" style="101" customWidth="1"/>
    <col min="8709" max="8709" width="17.90625" style="101" customWidth="1"/>
    <col min="8710" max="8960" width="8.7265625" style="101"/>
    <col min="8961" max="8961" width="66" style="101" customWidth="1"/>
    <col min="8962" max="8962" width="9.1796875" style="101" customWidth="1"/>
    <col min="8963" max="8963" width="8.7265625" style="101"/>
    <col min="8964" max="8964" width="15.08984375" style="101" customWidth="1"/>
    <col min="8965" max="8965" width="17.90625" style="101" customWidth="1"/>
    <col min="8966" max="9216" width="8.7265625" style="101"/>
    <col min="9217" max="9217" width="66" style="101" customWidth="1"/>
    <col min="9218" max="9218" width="9.1796875" style="101" customWidth="1"/>
    <col min="9219" max="9219" width="8.7265625" style="101"/>
    <col min="9220" max="9220" width="15.08984375" style="101" customWidth="1"/>
    <col min="9221" max="9221" width="17.90625" style="101" customWidth="1"/>
    <col min="9222" max="9472" width="8.7265625" style="101"/>
    <col min="9473" max="9473" width="66" style="101" customWidth="1"/>
    <col min="9474" max="9474" width="9.1796875" style="101" customWidth="1"/>
    <col min="9475" max="9475" width="8.7265625" style="101"/>
    <col min="9476" max="9476" width="15.08984375" style="101" customWidth="1"/>
    <col min="9477" max="9477" width="17.90625" style="101" customWidth="1"/>
    <col min="9478" max="9728" width="8.7265625" style="101"/>
    <col min="9729" max="9729" width="66" style="101" customWidth="1"/>
    <col min="9730" max="9730" width="9.1796875" style="101" customWidth="1"/>
    <col min="9731" max="9731" width="8.7265625" style="101"/>
    <col min="9732" max="9732" width="15.08984375" style="101" customWidth="1"/>
    <col min="9733" max="9733" width="17.90625" style="101" customWidth="1"/>
    <col min="9734" max="9984" width="8.7265625" style="101"/>
    <col min="9985" max="9985" width="66" style="101" customWidth="1"/>
    <col min="9986" max="9986" width="9.1796875" style="101" customWidth="1"/>
    <col min="9987" max="9987" width="8.7265625" style="101"/>
    <col min="9988" max="9988" width="15.08984375" style="101" customWidth="1"/>
    <col min="9989" max="9989" width="17.90625" style="101" customWidth="1"/>
    <col min="9990" max="10240" width="8.7265625" style="101"/>
    <col min="10241" max="10241" width="66" style="101" customWidth="1"/>
    <col min="10242" max="10242" width="9.1796875" style="101" customWidth="1"/>
    <col min="10243" max="10243" width="8.7265625" style="101"/>
    <col min="10244" max="10244" width="15.08984375" style="101" customWidth="1"/>
    <col min="10245" max="10245" width="17.90625" style="101" customWidth="1"/>
    <col min="10246" max="10496" width="8.7265625" style="101"/>
    <col min="10497" max="10497" width="66" style="101" customWidth="1"/>
    <col min="10498" max="10498" width="9.1796875" style="101" customWidth="1"/>
    <col min="10499" max="10499" width="8.7265625" style="101"/>
    <col min="10500" max="10500" width="15.08984375" style="101" customWidth="1"/>
    <col min="10501" max="10501" width="17.90625" style="101" customWidth="1"/>
    <col min="10502" max="10752" width="8.7265625" style="101"/>
    <col min="10753" max="10753" width="66" style="101" customWidth="1"/>
    <col min="10754" max="10754" width="9.1796875" style="101" customWidth="1"/>
    <col min="10755" max="10755" width="8.7265625" style="101"/>
    <col min="10756" max="10756" width="15.08984375" style="101" customWidth="1"/>
    <col min="10757" max="10757" width="17.90625" style="101" customWidth="1"/>
    <col min="10758" max="11008" width="8.7265625" style="101"/>
    <col min="11009" max="11009" width="66" style="101" customWidth="1"/>
    <col min="11010" max="11010" width="9.1796875" style="101" customWidth="1"/>
    <col min="11011" max="11011" width="8.7265625" style="101"/>
    <col min="11012" max="11012" width="15.08984375" style="101" customWidth="1"/>
    <col min="11013" max="11013" width="17.90625" style="101" customWidth="1"/>
    <col min="11014" max="11264" width="8.7265625" style="101"/>
    <col min="11265" max="11265" width="66" style="101" customWidth="1"/>
    <col min="11266" max="11266" width="9.1796875" style="101" customWidth="1"/>
    <col min="11267" max="11267" width="8.7265625" style="101"/>
    <col min="11268" max="11268" width="15.08984375" style="101" customWidth="1"/>
    <col min="11269" max="11269" width="17.90625" style="101" customWidth="1"/>
    <col min="11270" max="11520" width="8.7265625" style="101"/>
    <col min="11521" max="11521" width="66" style="101" customWidth="1"/>
    <col min="11522" max="11522" width="9.1796875" style="101" customWidth="1"/>
    <col min="11523" max="11523" width="8.7265625" style="101"/>
    <col min="11524" max="11524" width="15.08984375" style="101" customWidth="1"/>
    <col min="11525" max="11525" width="17.90625" style="101" customWidth="1"/>
    <col min="11526" max="11776" width="8.7265625" style="101"/>
    <col min="11777" max="11777" width="66" style="101" customWidth="1"/>
    <col min="11778" max="11778" width="9.1796875" style="101" customWidth="1"/>
    <col min="11779" max="11779" width="8.7265625" style="101"/>
    <col min="11780" max="11780" width="15.08984375" style="101" customWidth="1"/>
    <col min="11781" max="11781" width="17.90625" style="101" customWidth="1"/>
    <col min="11782" max="12032" width="8.7265625" style="101"/>
    <col min="12033" max="12033" width="66" style="101" customWidth="1"/>
    <col min="12034" max="12034" width="9.1796875" style="101" customWidth="1"/>
    <col min="12035" max="12035" width="8.7265625" style="101"/>
    <col min="12036" max="12036" width="15.08984375" style="101" customWidth="1"/>
    <col min="12037" max="12037" width="17.90625" style="101" customWidth="1"/>
    <col min="12038" max="12288" width="8.7265625" style="101"/>
    <col min="12289" max="12289" width="66" style="101" customWidth="1"/>
    <col min="12290" max="12290" width="9.1796875" style="101" customWidth="1"/>
    <col min="12291" max="12291" width="8.7265625" style="101"/>
    <col min="12292" max="12292" width="15.08984375" style="101" customWidth="1"/>
    <col min="12293" max="12293" width="17.90625" style="101" customWidth="1"/>
    <col min="12294" max="12544" width="8.7265625" style="101"/>
    <col min="12545" max="12545" width="66" style="101" customWidth="1"/>
    <col min="12546" max="12546" width="9.1796875" style="101" customWidth="1"/>
    <col min="12547" max="12547" width="8.7265625" style="101"/>
    <col min="12548" max="12548" width="15.08984375" style="101" customWidth="1"/>
    <col min="12549" max="12549" width="17.90625" style="101" customWidth="1"/>
    <col min="12550" max="12800" width="8.7265625" style="101"/>
    <col min="12801" max="12801" width="66" style="101" customWidth="1"/>
    <col min="12802" max="12802" width="9.1796875" style="101" customWidth="1"/>
    <col min="12803" max="12803" width="8.7265625" style="101"/>
    <col min="12804" max="12804" width="15.08984375" style="101" customWidth="1"/>
    <col min="12805" max="12805" width="17.90625" style="101" customWidth="1"/>
    <col min="12806" max="13056" width="8.7265625" style="101"/>
    <col min="13057" max="13057" width="66" style="101" customWidth="1"/>
    <col min="13058" max="13058" width="9.1796875" style="101" customWidth="1"/>
    <col min="13059" max="13059" width="8.7265625" style="101"/>
    <col min="13060" max="13060" width="15.08984375" style="101" customWidth="1"/>
    <col min="13061" max="13061" width="17.90625" style="101" customWidth="1"/>
    <col min="13062" max="13312" width="8.7265625" style="101"/>
    <col min="13313" max="13313" width="66" style="101" customWidth="1"/>
    <col min="13314" max="13314" width="9.1796875" style="101" customWidth="1"/>
    <col min="13315" max="13315" width="8.7265625" style="101"/>
    <col min="13316" max="13316" width="15.08984375" style="101" customWidth="1"/>
    <col min="13317" max="13317" width="17.90625" style="101" customWidth="1"/>
    <col min="13318" max="13568" width="8.7265625" style="101"/>
    <col min="13569" max="13569" width="66" style="101" customWidth="1"/>
    <col min="13570" max="13570" width="9.1796875" style="101" customWidth="1"/>
    <col min="13571" max="13571" width="8.7265625" style="101"/>
    <col min="13572" max="13572" width="15.08984375" style="101" customWidth="1"/>
    <col min="13573" max="13573" width="17.90625" style="101" customWidth="1"/>
    <col min="13574" max="13824" width="8.7265625" style="101"/>
    <col min="13825" max="13825" width="66" style="101" customWidth="1"/>
    <col min="13826" max="13826" width="9.1796875" style="101" customWidth="1"/>
    <col min="13827" max="13827" width="8.7265625" style="101"/>
    <col min="13828" max="13828" width="15.08984375" style="101" customWidth="1"/>
    <col min="13829" max="13829" width="17.90625" style="101" customWidth="1"/>
    <col min="13830" max="14080" width="8.7265625" style="101"/>
    <col min="14081" max="14081" width="66" style="101" customWidth="1"/>
    <col min="14082" max="14082" width="9.1796875" style="101" customWidth="1"/>
    <col min="14083" max="14083" width="8.7265625" style="101"/>
    <col min="14084" max="14084" width="15.08984375" style="101" customWidth="1"/>
    <col min="14085" max="14085" width="17.90625" style="101" customWidth="1"/>
    <col min="14086" max="14336" width="8.7265625" style="101"/>
    <col min="14337" max="14337" width="66" style="101" customWidth="1"/>
    <col min="14338" max="14338" width="9.1796875" style="101" customWidth="1"/>
    <col min="14339" max="14339" width="8.7265625" style="101"/>
    <col min="14340" max="14340" width="15.08984375" style="101" customWidth="1"/>
    <col min="14341" max="14341" width="17.90625" style="101" customWidth="1"/>
    <col min="14342" max="14592" width="8.7265625" style="101"/>
    <col min="14593" max="14593" width="66" style="101" customWidth="1"/>
    <col min="14594" max="14594" width="9.1796875" style="101" customWidth="1"/>
    <col min="14595" max="14595" width="8.7265625" style="101"/>
    <col min="14596" max="14596" width="15.08984375" style="101" customWidth="1"/>
    <col min="14597" max="14597" width="17.90625" style="101" customWidth="1"/>
    <col min="14598" max="14848" width="8.7265625" style="101"/>
    <col min="14849" max="14849" width="66" style="101" customWidth="1"/>
    <col min="14850" max="14850" width="9.1796875" style="101" customWidth="1"/>
    <col min="14851" max="14851" width="8.7265625" style="101"/>
    <col min="14852" max="14852" width="15.08984375" style="101" customWidth="1"/>
    <col min="14853" max="14853" width="17.90625" style="101" customWidth="1"/>
    <col min="14854" max="15104" width="8.7265625" style="101"/>
    <col min="15105" max="15105" width="66" style="101" customWidth="1"/>
    <col min="15106" max="15106" width="9.1796875" style="101" customWidth="1"/>
    <col min="15107" max="15107" width="8.7265625" style="101"/>
    <col min="15108" max="15108" width="15.08984375" style="101" customWidth="1"/>
    <col min="15109" max="15109" width="17.90625" style="101" customWidth="1"/>
    <col min="15110" max="15360" width="8.7265625" style="101"/>
    <col min="15361" max="15361" width="66" style="101" customWidth="1"/>
    <col min="15362" max="15362" width="9.1796875" style="101" customWidth="1"/>
    <col min="15363" max="15363" width="8.7265625" style="101"/>
    <col min="15364" max="15364" width="15.08984375" style="101" customWidth="1"/>
    <col min="15365" max="15365" width="17.90625" style="101" customWidth="1"/>
    <col min="15366" max="15616" width="8.7265625" style="101"/>
    <col min="15617" max="15617" width="66" style="101" customWidth="1"/>
    <col min="15618" max="15618" width="9.1796875" style="101" customWidth="1"/>
    <col min="15619" max="15619" width="8.7265625" style="101"/>
    <col min="15620" max="15620" width="15.08984375" style="101" customWidth="1"/>
    <col min="15621" max="15621" width="17.90625" style="101" customWidth="1"/>
    <col min="15622" max="15872" width="8.7265625" style="101"/>
    <col min="15873" max="15873" width="66" style="101" customWidth="1"/>
    <col min="15874" max="15874" width="9.1796875" style="101" customWidth="1"/>
    <col min="15875" max="15875" width="8.7265625" style="101"/>
    <col min="15876" max="15876" width="15.08984375" style="101" customWidth="1"/>
    <col min="15877" max="15877" width="17.90625" style="101" customWidth="1"/>
    <col min="15878" max="16128" width="8.7265625" style="101"/>
    <col min="16129" max="16129" width="66" style="101" customWidth="1"/>
    <col min="16130" max="16130" width="9.1796875" style="101" customWidth="1"/>
    <col min="16131" max="16131" width="8.7265625" style="101"/>
    <col min="16132" max="16132" width="15.08984375" style="101" customWidth="1"/>
    <col min="16133" max="16133" width="17.90625" style="101" customWidth="1"/>
    <col min="16134" max="16384" width="8.7265625" style="101"/>
  </cols>
  <sheetData>
    <row r="2" spans="2:9" ht="17.5" x14ac:dyDescent="0.35">
      <c r="B2" s="20" t="s">
        <v>373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374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 t="s">
        <v>14</v>
      </c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29" spans="2:9" x14ac:dyDescent="0.35">
      <c r="B29" s="128" t="s">
        <v>263</v>
      </c>
      <c r="C29" s="129">
        <v>2022</v>
      </c>
      <c r="D29" s="129"/>
      <c r="E29" s="129"/>
      <c r="F29" s="129" t="s">
        <v>264</v>
      </c>
      <c r="G29" s="129">
        <v>2022</v>
      </c>
      <c r="H29" s="129"/>
      <c r="I29" s="130"/>
    </row>
    <row r="30" spans="2:9" x14ac:dyDescent="0.35">
      <c r="B30" s="131"/>
      <c r="C30" s="132"/>
      <c r="D30" s="132"/>
      <c r="E30" s="132"/>
      <c r="F30" s="132"/>
      <c r="G30" s="132" t="s">
        <v>265</v>
      </c>
      <c r="H30" s="132" t="s">
        <v>266</v>
      </c>
      <c r="I30" s="133"/>
    </row>
    <row r="31" spans="2:9" x14ac:dyDescent="0.35">
      <c r="B31" s="131" t="s">
        <v>267</v>
      </c>
      <c r="C31" s="134">
        <v>7.4976798846135007E-2</v>
      </c>
      <c r="D31" s="132"/>
      <c r="E31" s="132" t="s">
        <v>267</v>
      </c>
      <c r="F31" s="132" t="s">
        <v>268</v>
      </c>
      <c r="G31" s="134">
        <v>18.487334752523999</v>
      </c>
      <c r="H31" s="134">
        <v>7.4976798846135007E-2</v>
      </c>
      <c r="I31" s="133"/>
    </row>
    <row r="32" spans="2:9" x14ac:dyDescent="0.35">
      <c r="B32" s="131" t="s">
        <v>269</v>
      </c>
      <c r="C32" s="134">
        <v>0.16007945413974001</v>
      </c>
      <c r="D32" s="132"/>
      <c r="E32" s="132" t="s">
        <v>269</v>
      </c>
      <c r="F32" s="132" t="s">
        <v>270</v>
      </c>
      <c r="G32" s="134">
        <v>24.789691599272999</v>
      </c>
      <c r="H32" s="134">
        <v>0.16007945413974001</v>
      </c>
      <c r="I32" s="133"/>
    </row>
    <row r="33" spans="1:9" x14ac:dyDescent="0.35">
      <c r="B33" s="131" t="s">
        <v>271</v>
      </c>
      <c r="C33" s="134">
        <v>0.72001347255534998</v>
      </c>
      <c r="D33" s="132"/>
      <c r="E33" s="132" t="s">
        <v>271</v>
      </c>
      <c r="F33" s="132" t="s">
        <v>7</v>
      </c>
      <c r="G33" s="134">
        <v>29.652562478095</v>
      </c>
      <c r="H33" s="134">
        <v>0.72001347255534998</v>
      </c>
      <c r="I33" s="133"/>
    </row>
    <row r="34" spans="1:9" x14ac:dyDescent="0.35">
      <c r="B34" s="131" t="s">
        <v>272</v>
      </c>
      <c r="C34" s="134">
        <v>0.49979680337422999</v>
      </c>
      <c r="D34" s="132"/>
      <c r="E34" s="132" t="s">
        <v>272</v>
      </c>
      <c r="F34" s="132" t="s">
        <v>9</v>
      </c>
      <c r="G34" s="134">
        <v>32.694119673613997</v>
      </c>
      <c r="H34" s="134">
        <v>0.49979680337422999</v>
      </c>
      <c r="I34" s="133"/>
    </row>
    <row r="35" spans="1:9" x14ac:dyDescent="0.35">
      <c r="B35" s="131" t="s">
        <v>273</v>
      </c>
      <c r="C35" s="134">
        <v>0.39418249477838002</v>
      </c>
      <c r="D35" s="132"/>
      <c r="E35" s="132" t="s">
        <v>273</v>
      </c>
      <c r="F35" s="132" t="s">
        <v>274</v>
      </c>
      <c r="G35" s="134">
        <v>33.450908843242999</v>
      </c>
      <c r="H35" s="134">
        <v>0.39418249477838002</v>
      </c>
      <c r="I35" s="133"/>
    </row>
    <row r="36" spans="1:9" x14ac:dyDescent="0.35">
      <c r="B36" s="131" t="s">
        <v>275</v>
      </c>
      <c r="C36" s="134">
        <v>0.36043574010947999</v>
      </c>
      <c r="D36" s="132"/>
      <c r="E36" s="132" t="s">
        <v>275</v>
      </c>
      <c r="F36" s="132" t="s">
        <v>8</v>
      </c>
      <c r="G36" s="134">
        <v>37.121326492016998</v>
      </c>
      <c r="H36" s="134">
        <v>0.36043574010947999</v>
      </c>
      <c r="I36" s="133"/>
    </row>
    <row r="37" spans="1:9" x14ac:dyDescent="0.35">
      <c r="B37" s="131" t="s">
        <v>276</v>
      </c>
      <c r="C37" s="134">
        <v>0.50312130324605997</v>
      </c>
      <c r="D37" s="132"/>
      <c r="E37" s="132" t="s">
        <v>276</v>
      </c>
      <c r="F37" s="132" t="s">
        <v>277</v>
      </c>
      <c r="G37" s="134">
        <v>40.824301529312002</v>
      </c>
      <c r="H37" s="134">
        <v>0.50312130324605997</v>
      </c>
      <c r="I37" s="133"/>
    </row>
    <row r="38" spans="1:9" x14ac:dyDescent="0.35">
      <c r="B38" s="131" t="s">
        <v>278</v>
      </c>
      <c r="C38" s="134">
        <v>0.39121150306757002</v>
      </c>
      <c r="D38" s="132"/>
      <c r="E38" s="132" t="s">
        <v>278</v>
      </c>
      <c r="F38" s="132" t="s">
        <v>279</v>
      </c>
      <c r="G38" s="134">
        <v>40.892659943896</v>
      </c>
      <c r="H38" s="134">
        <v>0.39121150306757002</v>
      </c>
      <c r="I38" s="133"/>
    </row>
    <row r="39" spans="1:9" x14ac:dyDescent="0.35">
      <c r="B39" s="131" t="s">
        <v>280</v>
      </c>
      <c r="C39" s="134">
        <v>1.1544902541346</v>
      </c>
      <c r="D39" s="132"/>
      <c r="E39" s="132" t="s">
        <v>280</v>
      </c>
      <c r="F39" s="132" t="s">
        <v>281</v>
      </c>
      <c r="G39" s="134">
        <v>44.166642596979997</v>
      </c>
      <c r="H39" s="134">
        <v>1.1544902541346</v>
      </c>
      <c r="I39" s="133"/>
    </row>
    <row r="40" spans="1:9" x14ac:dyDescent="0.35">
      <c r="B40" s="131" t="s">
        <v>282</v>
      </c>
      <c r="C40" s="134">
        <v>1.4753616062196999</v>
      </c>
      <c r="D40" s="132"/>
      <c r="E40" s="132" t="s">
        <v>282</v>
      </c>
      <c r="F40" s="132" t="s">
        <v>283</v>
      </c>
      <c r="G40" s="134">
        <v>46.433863896593998</v>
      </c>
      <c r="H40" s="134">
        <v>1.4753616062196999</v>
      </c>
      <c r="I40" s="133"/>
    </row>
    <row r="41" spans="1:9" x14ac:dyDescent="0.35">
      <c r="B41" s="131" t="s">
        <v>284</v>
      </c>
      <c r="C41" s="134">
        <v>2.0637361076638001</v>
      </c>
      <c r="D41" s="132"/>
      <c r="E41" s="132" t="s">
        <v>284</v>
      </c>
      <c r="F41" s="132" t="s">
        <v>285</v>
      </c>
      <c r="G41" s="134">
        <v>47.194945490037</v>
      </c>
      <c r="H41" s="134">
        <v>2.0637361076638001</v>
      </c>
      <c r="I41" s="133"/>
    </row>
    <row r="42" spans="1:9" x14ac:dyDescent="0.35">
      <c r="B42" s="131" t="s">
        <v>286</v>
      </c>
      <c r="C42" s="134">
        <v>0.54019147690936997</v>
      </c>
      <c r="D42" s="132"/>
      <c r="E42" s="132" t="s">
        <v>286</v>
      </c>
      <c r="F42" s="132" t="s">
        <v>287</v>
      </c>
      <c r="G42" s="134">
        <v>48.506731892864998</v>
      </c>
      <c r="H42" s="134">
        <v>0.54019147690936997</v>
      </c>
      <c r="I42" s="133"/>
    </row>
    <row r="43" spans="1:9" x14ac:dyDescent="0.35">
      <c r="B43" s="131" t="s">
        <v>288</v>
      </c>
      <c r="C43" s="134">
        <v>1.5576005207507999</v>
      </c>
      <c r="D43" s="132"/>
      <c r="E43" s="132" t="s">
        <v>288</v>
      </c>
      <c r="F43" s="132" t="s">
        <v>289</v>
      </c>
      <c r="G43" s="134">
        <v>49.576978194736</v>
      </c>
      <c r="H43" s="134">
        <v>1.5576005207507999</v>
      </c>
      <c r="I43" s="133"/>
    </row>
    <row r="44" spans="1:9" x14ac:dyDescent="0.35">
      <c r="B44" s="131" t="s">
        <v>290</v>
      </c>
      <c r="C44" s="134">
        <v>1.3273660723677001</v>
      </c>
      <c r="D44" s="132"/>
      <c r="E44" s="132" t="s">
        <v>290</v>
      </c>
      <c r="F44" s="132" t="s">
        <v>291</v>
      </c>
      <c r="G44" s="134">
        <v>55.701838961810999</v>
      </c>
      <c r="H44" s="134">
        <v>1.3273660723677001</v>
      </c>
      <c r="I44" s="133"/>
    </row>
    <row r="45" spans="1:9" x14ac:dyDescent="0.35">
      <c r="B45" s="131" t="s">
        <v>292</v>
      </c>
      <c r="C45" s="134">
        <v>1.0321754570599999</v>
      </c>
      <c r="D45" s="132"/>
      <c r="E45" s="132" t="s">
        <v>292</v>
      </c>
      <c r="F45" s="132" t="s">
        <v>293</v>
      </c>
      <c r="G45" s="134">
        <v>57.816599621164997</v>
      </c>
      <c r="H45" s="134">
        <v>1.0321754570599999</v>
      </c>
      <c r="I45" s="133"/>
    </row>
    <row r="46" spans="1:9" x14ac:dyDescent="0.35">
      <c r="B46" s="131" t="s">
        <v>294</v>
      </c>
      <c r="C46" s="134">
        <v>3.3360546969392</v>
      </c>
      <c r="D46" s="132"/>
      <c r="E46" s="132" t="s">
        <v>294</v>
      </c>
      <c r="F46" s="132" t="s">
        <v>295</v>
      </c>
      <c r="G46" s="134">
        <v>60.660299375328002</v>
      </c>
      <c r="H46" s="134">
        <v>3.3360546969392</v>
      </c>
      <c r="I46" s="133"/>
    </row>
    <row r="47" spans="1:9" x14ac:dyDescent="0.35">
      <c r="A47" s="101" t="s">
        <v>329</v>
      </c>
      <c r="B47" s="131" t="s">
        <v>296</v>
      </c>
      <c r="C47" s="134">
        <v>0.68380962698713998</v>
      </c>
      <c r="D47" s="132"/>
      <c r="E47" s="132" t="s">
        <v>296</v>
      </c>
      <c r="F47" s="132" t="s">
        <v>297</v>
      </c>
      <c r="G47" s="134">
        <v>66.535291759868997</v>
      </c>
      <c r="H47" s="134">
        <v>0.68380962698713998</v>
      </c>
      <c r="I47" s="133"/>
    </row>
    <row r="48" spans="1:9" x14ac:dyDescent="0.35">
      <c r="B48" s="131" t="s">
        <v>298</v>
      </c>
      <c r="C48" s="134">
        <v>5.8822351877366996</v>
      </c>
      <c r="D48" s="132"/>
      <c r="E48" s="132" t="s">
        <v>298</v>
      </c>
      <c r="F48" s="132" t="s">
        <v>6</v>
      </c>
      <c r="G48" s="134">
        <v>68.725865650527993</v>
      </c>
      <c r="H48" s="134">
        <v>5.8822351877366996</v>
      </c>
      <c r="I48" s="133"/>
    </row>
    <row r="49" spans="2:9" x14ac:dyDescent="0.35">
      <c r="B49" s="131" t="s">
        <v>299</v>
      </c>
      <c r="C49" s="134">
        <v>1.1159285875833</v>
      </c>
      <c r="D49" s="132"/>
      <c r="E49" s="132" t="s">
        <v>299</v>
      </c>
      <c r="F49" s="132" t="s">
        <v>300</v>
      </c>
      <c r="G49" s="134">
        <v>72.647896369405004</v>
      </c>
      <c r="H49" s="134">
        <v>1.1159285875833</v>
      </c>
      <c r="I49" s="133"/>
    </row>
    <row r="50" spans="2:9" x14ac:dyDescent="0.35">
      <c r="B50" s="131" t="s">
        <v>301</v>
      </c>
      <c r="C50" s="134">
        <v>2.7900225647407999</v>
      </c>
      <c r="D50" s="132"/>
      <c r="E50" s="132" t="s">
        <v>301</v>
      </c>
      <c r="F50" s="132" t="s">
        <v>302</v>
      </c>
      <c r="G50" s="134">
        <v>73.3</v>
      </c>
      <c r="H50" s="134">
        <v>2.7900225647407999</v>
      </c>
      <c r="I50" s="133"/>
    </row>
    <row r="51" spans="2:9" x14ac:dyDescent="0.35">
      <c r="B51" s="131" t="s">
        <v>303</v>
      </c>
      <c r="C51" s="134">
        <v>0.54420249395123999</v>
      </c>
      <c r="D51" s="132"/>
      <c r="E51" s="132" t="s">
        <v>303</v>
      </c>
      <c r="F51" s="132" t="s">
        <v>304</v>
      </c>
      <c r="G51" s="134">
        <v>74.807149209949003</v>
      </c>
      <c r="H51" s="134">
        <v>0.54420249395123999</v>
      </c>
      <c r="I51" s="133"/>
    </row>
    <row r="52" spans="2:9" x14ac:dyDescent="0.35">
      <c r="B52" s="131" t="s">
        <v>305</v>
      </c>
      <c r="C52" s="134">
        <v>0.94931260832652997</v>
      </c>
      <c r="D52" s="132"/>
      <c r="E52" s="132" t="s">
        <v>305</v>
      </c>
      <c r="F52" s="132" t="s">
        <v>306</v>
      </c>
      <c r="G52" s="134">
        <v>77.786411310212998</v>
      </c>
      <c r="H52" s="134">
        <v>0.94931260832652997</v>
      </c>
      <c r="I52" s="133"/>
    </row>
    <row r="53" spans="2:9" x14ac:dyDescent="0.35">
      <c r="B53" s="131" t="s">
        <v>307</v>
      </c>
      <c r="C53" s="134">
        <v>1.5000148113039999</v>
      </c>
      <c r="D53" s="132"/>
      <c r="E53" s="132" t="s">
        <v>307</v>
      </c>
      <c r="F53" s="132" t="s">
        <v>308</v>
      </c>
      <c r="G53" s="134">
        <v>86.518380828247999</v>
      </c>
      <c r="H53" s="134">
        <v>1.5000148113039999</v>
      </c>
      <c r="I53" s="133"/>
    </row>
    <row r="54" spans="2:9" x14ac:dyDescent="0.35">
      <c r="B54" s="131" t="s">
        <v>309</v>
      </c>
      <c r="C54" s="134">
        <v>3.9699411322869</v>
      </c>
      <c r="D54" s="132"/>
      <c r="E54" s="132" t="s">
        <v>309</v>
      </c>
      <c r="F54" s="132" t="s">
        <v>310</v>
      </c>
      <c r="G54" s="134">
        <v>101.36395115963001</v>
      </c>
      <c r="H54" s="134">
        <v>3.9699411322869</v>
      </c>
      <c r="I54" s="133"/>
    </row>
    <row r="55" spans="2:9" x14ac:dyDescent="0.35">
      <c r="B55" s="131" t="s">
        <v>311</v>
      </c>
      <c r="C55" s="134">
        <v>1.5196485250866001</v>
      </c>
      <c r="D55" s="132"/>
      <c r="E55" s="132" t="s">
        <v>311</v>
      </c>
      <c r="F55" s="132" t="s">
        <v>312</v>
      </c>
      <c r="G55" s="134">
        <v>105.27042154661</v>
      </c>
      <c r="H55" s="134">
        <v>1.5196485250866001</v>
      </c>
      <c r="I55" s="133"/>
    </row>
    <row r="56" spans="2:9" x14ac:dyDescent="0.35">
      <c r="B56" s="131" t="s">
        <v>313</v>
      </c>
      <c r="C56" s="134">
        <v>2.7698466746567001</v>
      </c>
      <c r="D56" s="132"/>
      <c r="E56" s="132" t="s">
        <v>313</v>
      </c>
      <c r="F56" s="132" t="s">
        <v>314</v>
      </c>
      <c r="G56" s="134">
        <v>107.37517721448999</v>
      </c>
      <c r="H56" s="134">
        <v>2.7698466746567001</v>
      </c>
      <c r="I56" s="133"/>
    </row>
    <row r="57" spans="2:9" x14ac:dyDescent="0.35">
      <c r="B57" s="131" t="s">
        <v>315</v>
      </c>
      <c r="C57" s="134">
        <v>2.3466681323284999</v>
      </c>
      <c r="D57" s="132"/>
      <c r="E57" s="132" t="s">
        <v>315</v>
      </c>
      <c r="F57" s="132" t="s">
        <v>316</v>
      </c>
      <c r="G57" s="134">
        <v>111.59582620618001</v>
      </c>
      <c r="H57" s="134">
        <v>2.3466681323284999</v>
      </c>
      <c r="I57" s="133"/>
    </row>
    <row r="58" spans="2:9" x14ac:dyDescent="0.35">
      <c r="B58" s="131" t="s">
        <v>317</v>
      </c>
      <c r="C58" s="134">
        <v>1.8760366542155</v>
      </c>
      <c r="D58" s="132"/>
      <c r="E58" s="132" t="s">
        <v>317</v>
      </c>
      <c r="F58" s="132" t="s">
        <v>318</v>
      </c>
      <c r="G58" s="134">
        <v>111.80026747455</v>
      </c>
      <c r="H58" s="134">
        <v>1.8760366542155</v>
      </c>
      <c r="I58" s="133"/>
    </row>
    <row r="59" spans="2:9" x14ac:dyDescent="0.35">
      <c r="B59" s="131" t="s">
        <v>319</v>
      </c>
      <c r="C59" s="134">
        <v>1.9589726998792001</v>
      </c>
      <c r="D59" s="132"/>
      <c r="E59" s="132" t="s">
        <v>319</v>
      </c>
      <c r="F59" s="132" t="s">
        <v>320</v>
      </c>
      <c r="G59" s="134">
        <v>113.93784585984</v>
      </c>
      <c r="H59" s="134">
        <v>1.9589726998792001</v>
      </c>
      <c r="I59" s="133"/>
    </row>
    <row r="60" spans="2:9" x14ac:dyDescent="0.35">
      <c r="B60" s="131" t="s">
        <v>321</v>
      </c>
      <c r="C60" s="134">
        <v>2.8594865592548002</v>
      </c>
      <c r="D60" s="132"/>
      <c r="E60" s="132" t="s">
        <v>321</v>
      </c>
      <c r="F60" s="132" t="s">
        <v>322</v>
      </c>
      <c r="G60" s="134">
        <v>121.30643126374</v>
      </c>
      <c r="H60" s="134">
        <v>2.8594865592548002</v>
      </c>
      <c r="I60" s="133"/>
    </row>
    <row r="61" spans="2:9" x14ac:dyDescent="0.35">
      <c r="B61" s="131" t="s">
        <v>323</v>
      </c>
      <c r="C61" s="134">
        <v>4.3582654935117997</v>
      </c>
      <c r="D61" s="132"/>
      <c r="E61" s="132" t="s">
        <v>323</v>
      </c>
      <c r="F61" s="132" t="s">
        <v>324</v>
      </c>
      <c r="G61" s="134">
        <v>144.40798792370001</v>
      </c>
      <c r="H61" s="134">
        <v>4.3582654935117997</v>
      </c>
      <c r="I61" s="133"/>
    </row>
    <row r="62" spans="2:9" x14ac:dyDescent="0.35">
      <c r="B62" s="131" t="s">
        <v>326</v>
      </c>
      <c r="C62" s="134">
        <v>2.4034994952651001</v>
      </c>
      <c r="D62" s="132"/>
      <c r="E62" s="132" t="s">
        <v>326</v>
      </c>
      <c r="F62" s="132" t="s">
        <v>327</v>
      </c>
      <c r="G62" s="134">
        <v>178.11173413226001</v>
      </c>
      <c r="H62" s="134">
        <v>2.4034994952651001</v>
      </c>
      <c r="I62" s="133"/>
    </row>
    <row r="63" spans="2:9" x14ac:dyDescent="0.35">
      <c r="B63" s="131" t="s">
        <v>328</v>
      </c>
      <c r="C63" s="134">
        <v>1.4211059993712001</v>
      </c>
      <c r="D63" s="132"/>
      <c r="E63" s="132" t="s">
        <v>328</v>
      </c>
      <c r="F63" s="132" t="s">
        <v>328</v>
      </c>
      <c r="G63" s="134">
        <v>261.28880987308997</v>
      </c>
      <c r="H63" s="134">
        <v>1.4211059993712001</v>
      </c>
      <c r="I63" s="133"/>
    </row>
    <row r="64" spans="2:9" x14ac:dyDescent="0.35">
      <c r="B64" s="135"/>
      <c r="C64" s="136"/>
      <c r="D64" s="136"/>
      <c r="E64" s="136"/>
      <c r="F64" s="136"/>
      <c r="G64" s="136"/>
      <c r="H64" s="136"/>
      <c r="I64" s="137"/>
    </row>
    <row r="73" spans="10:10" x14ac:dyDescent="0.35">
      <c r="J73" s="101" t="s">
        <v>325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F394-512A-4332-A286-C0AEF1582245}">
  <dimension ref="B2:M40"/>
  <sheetViews>
    <sheetView showGridLines="0" zoomScale="80" zoomScaleNormal="80" workbookViewId="0"/>
  </sheetViews>
  <sheetFormatPr defaultRowHeight="14.5" x14ac:dyDescent="0.35"/>
  <cols>
    <col min="2" max="2" width="17.453125" customWidth="1"/>
  </cols>
  <sheetData>
    <row r="2" spans="2:9" ht="17.5" x14ac:dyDescent="0.35">
      <c r="B2" s="20" t="s">
        <v>375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376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/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12" spans="2:9" x14ac:dyDescent="0.35">
      <c r="B12" s="21"/>
    </row>
    <row r="17" spans="2:13" x14ac:dyDescent="0.35">
      <c r="C17" s="35"/>
      <c r="D17" s="102"/>
      <c r="E17" s="102"/>
      <c r="F17" s="102"/>
      <c r="G17" s="102"/>
      <c r="H17" s="102"/>
      <c r="I17" s="35"/>
      <c r="J17" s="35"/>
      <c r="K17" s="35"/>
      <c r="L17" s="35"/>
    </row>
    <row r="18" spans="2:13" x14ac:dyDescent="0.35">
      <c r="C18" s="35"/>
      <c r="D18" s="103"/>
      <c r="E18" s="103"/>
      <c r="F18" s="103"/>
      <c r="G18" s="103"/>
      <c r="H18" s="103"/>
      <c r="I18" s="35"/>
      <c r="J18" s="35"/>
      <c r="K18" s="35"/>
      <c r="L18" s="35"/>
    </row>
    <row r="19" spans="2:13" x14ac:dyDescent="0.35">
      <c r="C19" s="35"/>
      <c r="D19" s="103"/>
      <c r="E19" s="103"/>
      <c r="F19" s="103"/>
      <c r="G19" s="103"/>
      <c r="H19" s="103"/>
      <c r="I19" s="35"/>
      <c r="J19" s="35"/>
      <c r="K19" s="35"/>
      <c r="L19" s="35"/>
    </row>
    <row r="20" spans="2:13" x14ac:dyDescent="0.35">
      <c r="C20" s="35"/>
      <c r="D20" s="35"/>
      <c r="E20" s="35"/>
      <c r="F20" s="35"/>
      <c r="G20" s="35"/>
      <c r="H20" s="103"/>
      <c r="I20" s="103"/>
      <c r="J20" s="103"/>
      <c r="K20" s="103"/>
      <c r="L20" s="103"/>
    </row>
    <row r="21" spans="2:13" x14ac:dyDescent="0.35">
      <c r="C21" s="35"/>
      <c r="D21" s="35"/>
      <c r="E21" s="35"/>
      <c r="F21" s="35"/>
      <c r="G21" s="35"/>
      <c r="H21" s="35"/>
      <c r="I21" s="35"/>
      <c r="J21" s="104"/>
      <c r="K21" s="104"/>
      <c r="L21" s="104"/>
    </row>
    <row r="22" spans="2:13" x14ac:dyDescent="0.35">
      <c r="D22" s="35"/>
      <c r="E22" s="35"/>
      <c r="F22" s="35"/>
      <c r="G22" s="35"/>
      <c r="H22" s="35"/>
      <c r="I22" s="35"/>
    </row>
    <row r="23" spans="2:13" x14ac:dyDescent="0.35">
      <c r="B23" s="21"/>
    </row>
    <row r="24" spans="2:13" x14ac:dyDescent="0.35">
      <c r="B24" s="21"/>
    </row>
    <row r="28" spans="2:13" x14ac:dyDescent="0.35">
      <c r="B28" s="37" t="s">
        <v>330</v>
      </c>
      <c r="C28" s="22">
        <v>2017</v>
      </c>
      <c r="D28" s="22">
        <v>2018</v>
      </c>
      <c r="E28" s="22">
        <v>2019</v>
      </c>
      <c r="F28" s="22">
        <v>2020</v>
      </c>
      <c r="G28" s="22">
        <v>2021</v>
      </c>
      <c r="H28" s="22">
        <v>2022</v>
      </c>
      <c r="I28" s="22">
        <v>2023</v>
      </c>
      <c r="J28" s="22">
        <v>2024</v>
      </c>
      <c r="K28" s="22">
        <v>2025</v>
      </c>
      <c r="L28" s="22">
        <v>2026</v>
      </c>
      <c r="M28" s="72"/>
    </row>
    <row r="29" spans="2:13" x14ac:dyDescent="0.35">
      <c r="B29" s="32" t="s">
        <v>331</v>
      </c>
      <c r="C29" s="73">
        <v>100</v>
      </c>
      <c r="D29" s="73">
        <v>103.1</v>
      </c>
      <c r="E29" s="73">
        <v>105.78059999999999</v>
      </c>
      <c r="F29" s="73">
        <v>108.42511499999998</v>
      </c>
      <c r="G29" s="73">
        <v>111.24416798999998</v>
      </c>
      <c r="H29" s="73">
        <v>114.13651635773998</v>
      </c>
      <c r="I29" s="73"/>
      <c r="J29" s="73"/>
      <c r="K29" s="73"/>
      <c r="L29" s="73"/>
      <c r="M29" s="3"/>
    </row>
    <row r="30" spans="2:13" x14ac:dyDescent="0.35">
      <c r="B30" s="32" t="s">
        <v>332</v>
      </c>
      <c r="C30" s="73">
        <v>100</v>
      </c>
      <c r="D30" s="73">
        <v>104.60000000000001</v>
      </c>
      <c r="E30" s="73">
        <v>104.39080000000001</v>
      </c>
      <c r="F30" s="73">
        <v>107.10496080000001</v>
      </c>
      <c r="G30" s="73">
        <v>109.99679474160001</v>
      </c>
      <c r="H30" s="73">
        <v>112.85671140488162</v>
      </c>
      <c r="I30" s="73"/>
      <c r="J30" s="73"/>
      <c r="K30" s="73"/>
      <c r="L30" s="73"/>
      <c r="M30" s="3"/>
    </row>
    <row r="31" spans="2:13" x14ac:dyDescent="0.35">
      <c r="B31" s="32" t="s">
        <v>333</v>
      </c>
      <c r="C31" s="73">
        <v>100</v>
      </c>
      <c r="D31" s="73">
        <v>103.8</v>
      </c>
      <c r="E31" s="73">
        <v>105.77219999999998</v>
      </c>
      <c r="F31" s="73">
        <v>97.098879599999989</v>
      </c>
      <c r="G31" s="73">
        <v>101.85672470039998</v>
      </c>
      <c r="H31" s="73">
        <v>104.81056971671157</v>
      </c>
      <c r="I31" s="73"/>
      <c r="J31" s="73"/>
      <c r="K31" s="73"/>
      <c r="L31" s="73"/>
      <c r="M31" s="3"/>
    </row>
    <row r="32" spans="2:13" x14ac:dyDescent="0.35">
      <c r="B32" s="32" t="s">
        <v>334</v>
      </c>
      <c r="C32" s="73">
        <v>100</v>
      </c>
      <c r="D32" s="73">
        <v>104.89999999999999</v>
      </c>
      <c r="E32" s="73">
        <v>106.78819999999999</v>
      </c>
      <c r="F32" s="73">
        <v>99.099449599999986</v>
      </c>
      <c r="G32" s="73">
        <v>102.96432813439998</v>
      </c>
      <c r="H32" s="73">
        <v>108.42143752552317</v>
      </c>
      <c r="I32" s="73">
        <v>111.45723777623783</v>
      </c>
      <c r="J32" s="73">
        <v>114.0207542450913</v>
      </c>
      <c r="K32" s="73">
        <v>116.64323159272838</v>
      </c>
      <c r="L32" s="73">
        <v>119.32602591936113</v>
      </c>
      <c r="M32" s="3"/>
    </row>
    <row r="33" spans="2:13" x14ac:dyDescent="0.35">
      <c r="B33" s="32" t="s">
        <v>335</v>
      </c>
      <c r="C33" s="73">
        <v>100</v>
      </c>
      <c r="D33" s="73">
        <v>104.89999999999999</v>
      </c>
      <c r="E33" s="73">
        <v>106.89309999999998</v>
      </c>
      <c r="F33" s="73">
        <v>99.517476099999982</v>
      </c>
      <c r="G33" s="73">
        <v>104.59286738109998</v>
      </c>
      <c r="H33" s="73">
        <v>113.90163257801787</v>
      </c>
      <c r="I33" s="73">
        <v>118.57159951371659</v>
      </c>
      <c r="J33" s="73">
        <v>120.35017350642232</v>
      </c>
      <c r="K33" s="73">
        <v>123.96067871161499</v>
      </c>
      <c r="L33" s="73">
        <v>127.30761703682859</v>
      </c>
      <c r="M33" s="3"/>
    </row>
    <row r="34" spans="2:13" x14ac:dyDescent="0.35">
      <c r="B34" s="32" t="s">
        <v>4</v>
      </c>
      <c r="C34" s="73">
        <v>100</v>
      </c>
      <c r="D34" s="73">
        <v>104.89999999999999</v>
      </c>
      <c r="E34" s="73">
        <v>106.89309999999998</v>
      </c>
      <c r="F34" s="73">
        <v>99.517476099999982</v>
      </c>
      <c r="G34" s="73">
        <v>104.59286738109998</v>
      </c>
      <c r="H34" s="73">
        <v>113.90163257801787</v>
      </c>
      <c r="I34" s="73">
        <v>118.57159951371659</v>
      </c>
      <c r="J34" s="73"/>
      <c r="K34" s="73"/>
      <c r="L34" s="73"/>
      <c r="M34" s="3"/>
    </row>
    <row r="35" spans="2:13" x14ac:dyDescent="0.35">
      <c r="B35" s="33"/>
      <c r="C35" s="4"/>
      <c r="D35" s="4"/>
      <c r="E35" s="4"/>
      <c r="F35" s="4"/>
      <c r="G35" s="4"/>
      <c r="H35" s="4"/>
      <c r="I35" s="4"/>
      <c r="J35" s="4"/>
      <c r="K35" s="4"/>
      <c r="L35" s="4"/>
      <c r="M35" s="5"/>
    </row>
    <row r="40" spans="2:13" x14ac:dyDescent="0.35">
      <c r="B40" s="2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C225C-0349-409F-8D51-BCDAD6033194}">
  <dimension ref="B2:L36"/>
  <sheetViews>
    <sheetView showGridLines="0" zoomScale="80" zoomScaleNormal="80" workbookViewId="0"/>
  </sheetViews>
  <sheetFormatPr defaultRowHeight="14.5" x14ac:dyDescent="0.35"/>
  <cols>
    <col min="2" max="2" width="17.453125" customWidth="1"/>
  </cols>
  <sheetData>
    <row r="2" spans="2:9" ht="17.5" x14ac:dyDescent="0.35">
      <c r="B2" s="20" t="s">
        <v>380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377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/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22" spans="2:12" x14ac:dyDescent="0.35">
      <c r="B22" s="21"/>
    </row>
    <row r="27" spans="2:12" x14ac:dyDescent="0.35"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2" x14ac:dyDescent="0.35"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2" x14ac:dyDescent="0.35"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2" x14ac:dyDescent="0.35"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2" x14ac:dyDescent="0.35">
      <c r="B31" s="37" t="s">
        <v>330</v>
      </c>
      <c r="C31" s="71">
        <v>2017</v>
      </c>
      <c r="D31" s="71">
        <v>2018</v>
      </c>
      <c r="E31" s="71">
        <v>2019</v>
      </c>
      <c r="F31" s="71">
        <v>2020</v>
      </c>
      <c r="G31" s="71">
        <v>2021</v>
      </c>
      <c r="H31" s="71">
        <v>2022</v>
      </c>
      <c r="I31" s="71">
        <v>2023</v>
      </c>
      <c r="J31" s="71">
        <v>2024</v>
      </c>
      <c r="K31" s="71">
        <v>2025</v>
      </c>
      <c r="L31" s="72">
        <v>2026</v>
      </c>
    </row>
    <row r="32" spans="2:12" x14ac:dyDescent="0.35">
      <c r="B32" s="32" t="s">
        <v>336</v>
      </c>
      <c r="C32" s="73">
        <v>1</v>
      </c>
      <c r="D32" s="73">
        <v>1</v>
      </c>
      <c r="E32" s="73">
        <v>1</v>
      </c>
      <c r="F32" s="73">
        <v>1</v>
      </c>
      <c r="G32" s="73">
        <v>1</v>
      </c>
      <c r="H32" s="73"/>
      <c r="I32" s="73"/>
      <c r="J32" s="73"/>
      <c r="K32" s="73"/>
      <c r="L32" s="74"/>
    </row>
    <row r="33" spans="2:12" x14ac:dyDescent="0.35">
      <c r="B33" s="32" t="s">
        <v>337</v>
      </c>
      <c r="C33" s="73">
        <v>1</v>
      </c>
      <c r="D33" s="73">
        <v>1.6</v>
      </c>
      <c r="E33" s="73">
        <v>1.6</v>
      </c>
      <c r="F33" s="73">
        <v>1.5</v>
      </c>
      <c r="G33" s="73">
        <v>1.4</v>
      </c>
      <c r="H33" s="73">
        <v>1.3</v>
      </c>
      <c r="I33" s="73"/>
      <c r="J33" s="73"/>
      <c r="K33" s="73"/>
      <c r="L33" s="74"/>
    </row>
    <row r="34" spans="2:12" x14ac:dyDescent="0.35">
      <c r="B34" s="32" t="s">
        <v>331</v>
      </c>
      <c r="C34" s="73"/>
      <c r="D34" s="2">
        <v>1.4</v>
      </c>
      <c r="E34" s="2">
        <v>1.2</v>
      </c>
      <c r="F34" s="2">
        <v>1.2</v>
      </c>
      <c r="G34" s="2">
        <v>1</v>
      </c>
      <c r="H34" s="2">
        <v>1</v>
      </c>
      <c r="I34" s="73"/>
      <c r="J34" s="73"/>
      <c r="K34" s="73"/>
      <c r="L34" s="74"/>
    </row>
    <row r="35" spans="2:12" x14ac:dyDescent="0.35">
      <c r="B35" s="32" t="s">
        <v>332</v>
      </c>
      <c r="C35" s="73"/>
      <c r="D35" s="73">
        <v>1.4</v>
      </c>
      <c r="E35" s="73">
        <v>-0.8</v>
      </c>
      <c r="F35" s="73">
        <v>-0.8</v>
      </c>
      <c r="G35" s="73">
        <v>-0.8</v>
      </c>
      <c r="H35" s="73">
        <v>-0.5</v>
      </c>
      <c r="I35" s="73"/>
      <c r="J35" s="73"/>
      <c r="K35" s="73"/>
      <c r="L35" s="74"/>
    </row>
    <row r="36" spans="2:12" x14ac:dyDescent="0.35">
      <c r="B36" s="33" t="s">
        <v>4</v>
      </c>
      <c r="C36" s="4">
        <v>0.6</v>
      </c>
      <c r="D36" s="81">
        <v>0.7</v>
      </c>
      <c r="E36" s="81">
        <v>-1.9</v>
      </c>
      <c r="F36" s="81">
        <v>-8.8000000000000007</v>
      </c>
      <c r="G36" s="81">
        <v>-8.1999999999999993</v>
      </c>
      <c r="H36" s="81">
        <v>-3.8</v>
      </c>
      <c r="I36" s="81">
        <v>-1.7</v>
      </c>
      <c r="J36" s="4"/>
      <c r="K36" s="4"/>
      <c r="L36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2742-8CE0-4AF5-B3CE-33439ECDB3D0}">
  <dimension ref="B1:I39"/>
  <sheetViews>
    <sheetView showGridLines="0" zoomScale="80" zoomScaleNormal="80" workbookViewId="0"/>
  </sheetViews>
  <sheetFormatPr defaultRowHeight="14.5" x14ac:dyDescent="0.35"/>
  <cols>
    <col min="2" max="2" width="17.453125" customWidth="1"/>
  </cols>
  <sheetData>
    <row r="1" spans="2:9" x14ac:dyDescent="0.35">
      <c r="B1" s="21"/>
    </row>
    <row r="2" spans="2:9" ht="17.5" x14ac:dyDescent="0.35">
      <c r="B2" s="20" t="s">
        <v>378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379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/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6" spans="2:9" x14ac:dyDescent="0.35">
      <c r="C6" s="35"/>
      <c r="D6" s="35"/>
      <c r="E6" s="35"/>
      <c r="F6" s="35"/>
      <c r="G6" s="35"/>
      <c r="H6" s="35"/>
      <c r="I6" s="35"/>
    </row>
    <row r="7" spans="2:9" x14ac:dyDescent="0.35">
      <c r="C7" s="35"/>
      <c r="D7" s="35"/>
      <c r="E7" s="35"/>
      <c r="F7" s="35"/>
      <c r="G7" s="35"/>
      <c r="H7" s="35"/>
      <c r="I7" s="35"/>
    </row>
    <row r="8" spans="2:9" x14ac:dyDescent="0.35">
      <c r="C8" s="35"/>
      <c r="I8" s="35"/>
    </row>
    <row r="9" spans="2:9" x14ac:dyDescent="0.35">
      <c r="C9" s="35"/>
      <c r="D9" s="35"/>
      <c r="E9" s="35"/>
      <c r="F9" s="35"/>
      <c r="G9" s="35"/>
      <c r="H9" s="35"/>
      <c r="I9" s="35"/>
    </row>
    <row r="10" spans="2:9" x14ac:dyDescent="0.35">
      <c r="D10" s="35"/>
      <c r="E10" s="35"/>
      <c r="F10" s="35"/>
      <c r="G10" s="35"/>
      <c r="H10" s="35"/>
      <c r="I10" s="35"/>
    </row>
    <row r="29" spans="2:9" x14ac:dyDescent="0.35">
      <c r="B29" s="37" t="s">
        <v>330</v>
      </c>
      <c r="C29" s="71">
        <v>2017</v>
      </c>
      <c r="D29" s="71">
        <v>2018</v>
      </c>
      <c r="E29" s="71">
        <v>2019</v>
      </c>
      <c r="F29" s="71">
        <v>2020</v>
      </c>
      <c r="G29" s="71">
        <v>2021</v>
      </c>
      <c r="H29" s="71">
        <v>2022</v>
      </c>
      <c r="I29" s="72">
        <v>2023</v>
      </c>
    </row>
    <row r="30" spans="2:9" x14ac:dyDescent="0.35">
      <c r="B30" s="32" t="s">
        <v>336</v>
      </c>
      <c r="C30" s="73">
        <v>34</v>
      </c>
      <c r="D30" s="73">
        <v>30</v>
      </c>
      <c r="E30" s="73">
        <v>29</v>
      </c>
      <c r="F30" s="73">
        <v>28</v>
      </c>
      <c r="G30" s="73">
        <v>26</v>
      </c>
      <c r="H30" s="73"/>
      <c r="I30" s="74"/>
    </row>
    <row r="31" spans="2:9" x14ac:dyDescent="0.35">
      <c r="B31" s="32" t="s">
        <v>337</v>
      </c>
      <c r="C31" s="73">
        <v>37</v>
      </c>
      <c r="D31" s="73">
        <v>34</v>
      </c>
      <c r="E31" s="73">
        <v>30</v>
      </c>
      <c r="F31" s="73">
        <v>28</v>
      </c>
      <c r="G31" s="73">
        <v>27</v>
      </c>
      <c r="H31" s="73">
        <v>26</v>
      </c>
      <c r="I31" s="74"/>
    </row>
    <row r="32" spans="2:9" x14ac:dyDescent="0.35">
      <c r="B32" s="32" t="s">
        <v>331</v>
      </c>
      <c r="C32" s="73"/>
      <c r="D32" s="73">
        <v>33.799999999999997</v>
      </c>
      <c r="E32" s="73">
        <v>31</v>
      </c>
      <c r="F32" s="73">
        <v>28.5</v>
      </c>
      <c r="G32" s="73">
        <v>27.3</v>
      </c>
      <c r="H32" s="73">
        <v>25</v>
      </c>
      <c r="I32" s="74"/>
    </row>
    <row r="33" spans="2:9" x14ac:dyDescent="0.35">
      <c r="B33" s="32" t="s">
        <v>332</v>
      </c>
      <c r="C33" s="73"/>
      <c r="D33" s="73">
        <v>33.799999999999997</v>
      </c>
      <c r="E33" s="73">
        <v>30</v>
      </c>
      <c r="F33" s="73">
        <v>29.5</v>
      </c>
      <c r="G33" s="73">
        <v>29</v>
      </c>
      <c r="H33" s="73">
        <v>28.5</v>
      </c>
      <c r="I33" s="74"/>
    </row>
    <row r="34" spans="2:9" x14ac:dyDescent="0.35">
      <c r="B34" s="33" t="s">
        <v>4</v>
      </c>
      <c r="C34" s="81">
        <v>34.700000000000003</v>
      </c>
      <c r="D34" s="81">
        <v>28</v>
      </c>
      <c r="E34" s="81">
        <v>27</v>
      </c>
      <c r="F34" s="81">
        <v>36.200000000000003</v>
      </c>
      <c r="G34" s="81">
        <v>39.799999999999997</v>
      </c>
      <c r="H34" s="81">
        <v>39</v>
      </c>
      <c r="I34" s="82">
        <v>38.1</v>
      </c>
    </row>
    <row r="39" spans="2:9" x14ac:dyDescent="0.35">
      <c r="B39" t="s">
        <v>338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6ADAE-FD58-4297-95F2-41A73B139BA7}">
  <dimension ref="B2:L34"/>
  <sheetViews>
    <sheetView showGridLines="0" zoomScale="80" zoomScaleNormal="80" workbookViewId="0"/>
  </sheetViews>
  <sheetFormatPr defaultRowHeight="14.5" x14ac:dyDescent="0.35"/>
  <cols>
    <col min="2" max="2" width="17.453125" customWidth="1"/>
  </cols>
  <sheetData>
    <row r="2" spans="2:9" ht="17.5" x14ac:dyDescent="0.35">
      <c r="B2" s="20" t="s">
        <v>381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358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 t="s">
        <v>46</v>
      </c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21" spans="2:12" x14ac:dyDescent="0.35">
      <c r="B21" s="21"/>
    </row>
    <row r="26" spans="2:12" x14ac:dyDescent="0.35"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2" x14ac:dyDescent="0.35"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2" x14ac:dyDescent="0.35"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2" x14ac:dyDescent="0.35">
      <c r="B29" s="37" t="s">
        <v>330</v>
      </c>
      <c r="C29" s="71">
        <v>2017</v>
      </c>
      <c r="D29" s="71">
        <v>2018</v>
      </c>
      <c r="E29" s="71">
        <v>2019</v>
      </c>
      <c r="F29" s="71">
        <v>2020</v>
      </c>
      <c r="G29" s="71">
        <v>2021</v>
      </c>
      <c r="H29" s="71">
        <v>2022</v>
      </c>
      <c r="I29" s="71">
        <v>2023</v>
      </c>
      <c r="J29" s="71">
        <v>2024</v>
      </c>
      <c r="K29" s="71">
        <v>2025</v>
      </c>
      <c r="L29" s="72">
        <v>2026</v>
      </c>
    </row>
    <row r="30" spans="2:12" x14ac:dyDescent="0.35">
      <c r="B30" s="32" t="s">
        <v>333</v>
      </c>
      <c r="C30" s="73"/>
      <c r="D30" s="73">
        <v>1.4</v>
      </c>
      <c r="E30" s="73">
        <v>-0.8</v>
      </c>
      <c r="F30" s="73">
        <v>-14.5</v>
      </c>
      <c r="G30" s="73">
        <v>-13</v>
      </c>
      <c r="H30" s="73">
        <v>-10.5</v>
      </c>
      <c r="I30" s="73"/>
      <c r="J30" s="73"/>
      <c r="K30" s="73"/>
      <c r="L30" s="74"/>
    </row>
    <row r="31" spans="2:12" x14ac:dyDescent="0.35">
      <c r="B31" s="32" t="s">
        <v>339</v>
      </c>
      <c r="C31" s="73"/>
      <c r="D31" s="73"/>
      <c r="E31" s="73"/>
      <c r="F31" s="73"/>
      <c r="G31" s="73"/>
      <c r="H31" s="73">
        <v>-7</v>
      </c>
      <c r="I31" s="73">
        <v>-4.8</v>
      </c>
      <c r="J31" s="73">
        <v>-3.6</v>
      </c>
      <c r="K31" s="73">
        <v>-2.4</v>
      </c>
      <c r="L31" s="74">
        <v>-1</v>
      </c>
    </row>
    <row r="32" spans="2:12" x14ac:dyDescent="0.35">
      <c r="B32" s="32" t="s">
        <v>340</v>
      </c>
      <c r="C32" s="73"/>
      <c r="D32" s="73"/>
      <c r="E32" s="73"/>
      <c r="F32" s="73"/>
      <c r="G32" s="73"/>
      <c r="H32" s="73">
        <v>-8.5</v>
      </c>
      <c r="I32" s="73">
        <v>-6.8</v>
      </c>
      <c r="J32" s="73">
        <v>-6.1</v>
      </c>
      <c r="K32" s="73">
        <v>-5.4</v>
      </c>
      <c r="L32" s="74">
        <v>-4.5</v>
      </c>
    </row>
    <row r="33" spans="2:12" x14ac:dyDescent="0.35">
      <c r="B33" s="32" t="s">
        <v>4</v>
      </c>
      <c r="C33" s="2">
        <v>0.6</v>
      </c>
      <c r="D33" s="73">
        <v>0.7</v>
      </c>
      <c r="E33" s="73">
        <v>-1.9</v>
      </c>
      <c r="F33" s="73">
        <v>-8.8000000000000007</v>
      </c>
      <c r="G33" s="73">
        <v>-8.1999999999999993</v>
      </c>
      <c r="H33" s="73">
        <v>-3.8</v>
      </c>
      <c r="I33" s="73">
        <v>-1.8</v>
      </c>
      <c r="J33" s="73">
        <v>-1.8</v>
      </c>
      <c r="K33" s="2"/>
      <c r="L33" s="3"/>
    </row>
    <row r="34" spans="2:12" x14ac:dyDescent="0.35">
      <c r="B34" s="33" t="s">
        <v>341</v>
      </c>
      <c r="C34" s="4"/>
      <c r="D34" s="4"/>
      <c r="E34" s="4"/>
      <c r="F34" s="4"/>
      <c r="G34" s="4"/>
      <c r="H34" s="4"/>
      <c r="I34" s="81"/>
      <c r="J34" s="4">
        <v>-1.8</v>
      </c>
      <c r="K34" s="4">
        <v>-0.9</v>
      </c>
      <c r="L34" s="5">
        <v>-0.6</v>
      </c>
    </row>
  </sheetData>
  <pageMargins left="0.7" right="0.7" top="0.75" bottom="0.75" header="0.3" footer="0.3"/>
  <pageSetup paperSize="9" orientation="landscape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E3BE-1604-4ACC-8688-72230E17ABA4}">
  <dimension ref="B1:L33"/>
  <sheetViews>
    <sheetView showGridLines="0" zoomScale="80" zoomScaleNormal="80" workbookViewId="0"/>
  </sheetViews>
  <sheetFormatPr defaultRowHeight="14.5" x14ac:dyDescent="0.35"/>
  <cols>
    <col min="2" max="2" width="17.453125" customWidth="1"/>
  </cols>
  <sheetData>
    <row r="1" spans="2:12" x14ac:dyDescent="0.35">
      <c r="B1" s="21"/>
    </row>
    <row r="2" spans="2:12" ht="17.5" x14ac:dyDescent="0.35">
      <c r="B2" s="20" t="s">
        <v>382</v>
      </c>
      <c r="C2" s="6"/>
      <c r="D2" s="6"/>
      <c r="E2" s="30"/>
      <c r="F2" s="30"/>
      <c r="G2" s="30"/>
      <c r="H2" s="30"/>
      <c r="I2" s="30"/>
    </row>
    <row r="3" spans="2:12" ht="18" x14ac:dyDescent="0.4">
      <c r="B3" s="7" t="s">
        <v>1</v>
      </c>
      <c r="C3" s="13" t="s">
        <v>383</v>
      </c>
      <c r="D3" s="9"/>
      <c r="E3" s="30"/>
      <c r="F3" s="30"/>
      <c r="G3" s="30"/>
      <c r="H3" s="30"/>
      <c r="I3" s="30"/>
    </row>
    <row r="4" spans="2:12" x14ac:dyDescent="0.35">
      <c r="B4" s="7" t="s">
        <v>12</v>
      </c>
      <c r="C4" s="13"/>
      <c r="D4" s="8"/>
      <c r="E4" s="30"/>
      <c r="F4" s="30"/>
      <c r="G4" s="30"/>
      <c r="H4" s="30"/>
      <c r="I4" s="30"/>
    </row>
    <row r="5" spans="2:12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6" spans="2:12" x14ac:dyDescent="0.35"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2:12" x14ac:dyDescent="0.35"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2:12" x14ac:dyDescent="0.35"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2:12" x14ac:dyDescent="0.35">
      <c r="D9" s="35"/>
      <c r="E9" s="35"/>
      <c r="F9" s="35"/>
      <c r="G9" s="35"/>
      <c r="H9" s="35"/>
      <c r="I9" s="35"/>
    </row>
    <row r="10" spans="2:12" x14ac:dyDescent="0.35">
      <c r="I10" s="35"/>
    </row>
    <row r="28" spans="2:12" x14ac:dyDescent="0.35">
      <c r="B28" s="37" t="s">
        <v>330</v>
      </c>
      <c r="C28" s="71">
        <v>2017</v>
      </c>
      <c r="D28" s="71">
        <v>2018</v>
      </c>
      <c r="E28" s="71">
        <v>2019</v>
      </c>
      <c r="F28" s="71">
        <v>2020</v>
      </c>
      <c r="G28" s="71">
        <v>2021</v>
      </c>
      <c r="H28" s="71">
        <v>2022</v>
      </c>
      <c r="I28" s="71">
        <v>2023</v>
      </c>
      <c r="J28" s="71">
        <v>2024</v>
      </c>
      <c r="K28" s="71">
        <v>2025</v>
      </c>
      <c r="L28" s="72">
        <v>2026</v>
      </c>
    </row>
    <row r="29" spans="2:12" x14ac:dyDescent="0.35">
      <c r="B29" s="32" t="s">
        <v>333</v>
      </c>
      <c r="C29" s="73"/>
      <c r="D29" s="73">
        <v>33.799999999999997</v>
      </c>
      <c r="E29" s="73">
        <v>30</v>
      </c>
      <c r="F29" s="73">
        <v>45</v>
      </c>
      <c r="G29" s="73">
        <v>55</v>
      </c>
      <c r="H29" s="73">
        <v>64</v>
      </c>
      <c r="I29" s="73"/>
      <c r="J29" s="73"/>
      <c r="K29" s="73"/>
      <c r="L29" s="74"/>
    </row>
    <row r="30" spans="2:12" x14ac:dyDescent="0.35">
      <c r="B30" s="32" t="s">
        <v>339</v>
      </c>
      <c r="C30" s="73"/>
      <c r="D30" s="73"/>
      <c r="E30" s="73"/>
      <c r="F30" s="73"/>
      <c r="G30" s="73"/>
      <c r="H30" s="73">
        <v>43.5</v>
      </c>
      <c r="I30" s="73">
        <v>46</v>
      </c>
      <c r="J30" s="73">
        <v>49</v>
      </c>
      <c r="K30" s="73">
        <v>51</v>
      </c>
      <c r="L30" s="74">
        <v>51.5</v>
      </c>
    </row>
    <row r="31" spans="2:12" x14ac:dyDescent="0.35">
      <c r="B31" s="32" t="s">
        <v>4</v>
      </c>
      <c r="C31" s="73">
        <v>34.700000000000003</v>
      </c>
      <c r="D31" s="73">
        <v>28</v>
      </c>
      <c r="E31" s="73">
        <v>27</v>
      </c>
      <c r="F31" s="73">
        <v>36.200000000000003</v>
      </c>
      <c r="G31" s="73">
        <v>39.799999999999997</v>
      </c>
      <c r="H31" s="73">
        <v>39</v>
      </c>
      <c r="I31" s="73">
        <v>38.1</v>
      </c>
      <c r="J31" s="2">
        <v>38.700000000000003</v>
      </c>
      <c r="K31" s="73"/>
      <c r="L31" s="74"/>
    </row>
    <row r="32" spans="2:12" x14ac:dyDescent="0.35">
      <c r="B32" s="32" t="s">
        <v>342</v>
      </c>
      <c r="C32" s="2"/>
      <c r="D32" s="2"/>
      <c r="E32" s="2"/>
      <c r="F32" s="2"/>
      <c r="G32" s="2"/>
      <c r="H32" s="73"/>
      <c r="I32" s="73"/>
      <c r="J32" s="2">
        <v>38.700000000000003</v>
      </c>
      <c r="K32" s="2">
        <v>37.9</v>
      </c>
      <c r="L32" s="3">
        <v>37.9</v>
      </c>
    </row>
    <row r="33" spans="2:12" x14ac:dyDescent="0.35">
      <c r="B33" s="33"/>
      <c r="C33" s="4"/>
      <c r="D33" s="4"/>
      <c r="E33" s="4"/>
      <c r="F33" s="4"/>
      <c r="G33" s="4"/>
      <c r="H33" s="4"/>
      <c r="I33" s="4"/>
      <c r="J33" s="4"/>
      <c r="K33" s="4"/>
      <c r="L33" s="5"/>
    </row>
  </sheetData>
  <pageMargins left="0.7" right="0.7" top="0.75" bottom="0.75" header="0.3" footer="0.3"/>
  <pageSetup paperSize="9" orientation="landscape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A495-7303-42DB-A808-2144C329B1C8}">
  <dimension ref="B2:L34"/>
  <sheetViews>
    <sheetView showGridLines="0" zoomScale="80" zoomScaleNormal="80" workbookViewId="0"/>
  </sheetViews>
  <sheetFormatPr defaultRowHeight="14.5" x14ac:dyDescent="0.35"/>
  <cols>
    <col min="2" max="2" width="35.54296875" customWidth="1"/>
  </cols>
  <sheetData>
    <row r="2" spans="2:9" ht="17.5" x14ac:dyDescent="0.35">
      <c r="B2" s="20" t="s">
        <v>384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385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 t="s">
        <v>386</v>
      </c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27" spans="2:12" x14ac:dyDescent="0.35">
      <c r="C27" s="105"/>
      <c r="D27" s="105"/>
      <c r="E27" s="105"/>
      <c r="F27" s="105"/>
      <c r="G27" s="105"/>
      <c r="H27" s="105"/>
      <c r="I27" s="105"/>
      <c r="J27" s="105"/>
      <c r="K27" s="105"/>
      <c r="L27" s="105"/>
    </row>
    <row r="30" spans="2:12" x14ac:dyDescent="0.35">
      <c r="B30" s="37" t="s">
        <v>330</v>
      </c>
      <c r="C30" s="71">
        <v>2017</v>
      </c>
      <c r="D30" s="71">
        <v>2018</v>
      </c>
      <c r="E30" s="71">
        <v>2019</v>
      </c>
      <c r="F30" s="71">
        <v>2020</v>
      </c>
      <c r="G30" s="71">
        <v>2021</v>
      </c>
      <c r="H30" s="71">
        <v>2022</v>
      </c>
      <c r="I30" s="71">
        <v>2023</v>
      </c>
      <c r="J30" s="71">
        <v>2024</v>
      </c>
      <c r="K30" s="71">
        <v>2025</v>
      </c>
      <c r="L30" s="72">
        <v>2026</v>
      </c>
    </row>
    <row r="31" spans="2:12" x14ac:dyDescent="0.35">
      <c r="B31" s="32" t="s">
        <v>343</v>
      </c>
      <c r="C31" s="2">
        <v>4.2</v>
      </c>
      <c r="D31" s="73">
        <v>4.9000000000000004</v>
      </c>
      <c r="E31" s="73">
        <v>1.9</v>
      </c>
      <c r="F31" s="73">
        <v>-6.9</v>
      </c>
      <c r="G31" s="73">
        <v>5.0999999999999996</v>
      </c>
      <c r="H31" s="73">
        <v>8.9</v>
      </c>
      <c r="I31" s="73">
        <v>4.0999999999999996</v>
      </c>
      <c r="J31" s="2"/>
      <c r="K31" s="2"/>
      <c r="L31" s="3"/>
    </row>
    <row r="32" spans="2:12" x14ac:dyDescent="0.35">
      <c r="B32" s="32" t="s">
        <v>344</v>
      </c>
      <c r="C32" s="2"/>
      <c r="D32" s="2"/>
      <c r="E32" s="2"/>
      <c r="F32" s="2"/>
      <c r="G32" s="2"/>
      <c r="H32" s="73"/>
      <c r="I32" s="73">
        <v>4.0999999999999996</v>
      </c>
      <c r="J32" s="138">
        <v>1.5</v>
      </c>
      <c r="K32" s="138">
        <v>3</v>
      </c>
      <c r="L32" s="139">
        <v>2.7</v>
      </c>
    </row>
    <row r="33" spans="2:12" x14ac:dyDescent="0.35">
      <c r="B33" s="32" t="s">
        <v>345</v>
      </c>
      <c r="C33" s="2">
        <v>0.6</v>
      </c>
      <c r="D33" s="73">
        <v>0.7</v>
      </c>
      <c r="E33" s="73">
        <v>-1.9</v>
      </c>
      <c r="F33" s="73">
        <v>-8.8000000000000007</v>
      </c>
      <c r="G33" s="73">
        <v>-8.1999999999999993</v>
      </c>
      <c r="H33" s="73">
        <v>-3.8</v>
      </c>
      <c r="I33" s="73">
        <v>-1.8</v>
      </c>
      <c r="J33" s="2"/>
      <c r="K33" s="2"/>
      <c r="L33" s="3"/>
    </row>
    <row r="34" spans="2:12" x14ac:dyDescent="0.35">
      <c r="B34" s="33" t="s">
        <v>346</v>
      </c>
      <c r="C34" s="4"/>
      <c r="D34" s="4"/>
      <c r="E34" s="4"/>
      <c r="F34" s="4"/>
      <c r="G34" s="4"/>
      <c r="H34" s="81"/>
      <c r="I34" s="81">
        <v>-1.8</v>
      </c>
      <c r="J34" s="4">
        <v>-1.8</v>
      </c>
      <c r="K34" s="4">
        <v>-0.9</v>
      </c>
      <c r="L34" s="5">
        <v>-0.6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50CD0-11B7-4BF4-8A0B-EE65EA1BBD6F}">
  <dimension ref="B2:U59"/>
  <sheetViews>
    <sheetView showGridLines="0" zoomScale="80" zoomScaleNormal="80" workbookViewId="0"/>
  </sheetViews>
  <sheetFormatPr defaultRowHeight="14.5" x14ac:dyDescent="0.35"/>
  <sheetData>
    <row r="2" spans="2:9" ht="17.5" x14ac:dyDescent="0.35">
      <c r="B2" s="20" t="s">
        <v>387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388</v>
      </c>
      <c r="C3" s="13"/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/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30" spans="2:12" x14ac:dyDescent="0.35">
      <c r="B30" s="37"/>
      <c r="C30" s="71" t="s">
        <v>336</v>
      </c>
      <c r="D30" s="71" t="s">
        <v>347</v>
      </c>
      <c r="E30" s="71" t="s">
        <v>348</v>
      </c>
      <c r="F30" s="71" t="s">
        <v>349</v>
      </c>
      <c r="G30" s="71" t="s">
        <v>350</v>
      </c>
      <c r="H30" s="71" t="s">
        <v>334</v>
      </c>
      <c r="I30" s="71" t="s">
        <v>351</v>
      </c>
      <c r="J30" s="71" t="s">
        <v>352</v>
      </c>
      <c r="K30" s="71" t="s">
        <v>353</v>
      </c>
      <c r="L30" s="72" t="s">
        <v>4</v>
      </c>
    </row>
    <row r="31" spans="2:12" x14ac:dyDescent="0.35">
      <c r="B31" s="32">
        <v>2017</v>
      </c>
      <c r="C31" s="38">
        <v>1049.5999999999999</v>
      </c>
      <c r="D31" s="38"/>
      <c r="E31" s="38"/>
      <c r="F31" s="38"/>
      <c r="G31" s="38"/>
      <c r="H31" s="38"/>
      <c r="I31" s="38"/>
      <c r="J31" s="38"/>
      <c r="K31" s="38"/>
      <c r="L31" s="39">
        <v>1140.5999999999999</v>
      </c>
    </row>
    <row r="32" spans="2:12" x14ac:dyDescent="0.35">
      <c r="B32" s="32">
        <v>2018</v>
      </c>
      <c r="C32" s="38">
        <v>1112</v>
      </c>
      <c r="D32" s="38">
        <v>1165.5999999999999</v>
      </c>
      <c r="E32" s="38"/>
      <c r="F32" s="38"/>
      <c r="G32" s="38"/>
      <c r="H32" s="38"/>
      <c r="I32" s="38"/>
      <c r="J32" s="38"/>
      <c r="K32" s="38"/>
      <c r="L32" s="39">
        <v>1206.5999999999999</v>
      </c>
    </row>
    <row r="33" spans="2:21" x14ac:dyDescent="0.35">
      <c r="B33" s="32">
        <v>2019</v>
      </c>
      <c r="C33" s="38">
        <v>1172</v>
      </c>
      <c r="D33" s="38">
        <v>1230.0999999999999</v>
      </c>
      <c r="E33" s="38">
        <v>1235.4000000000001</v>
      </c>
      <c r="F33" s="38"/>
      <c r="G33" s="38"/>
      <c r="H33" s="38"/>
      <c r="I33" s="38"/>
      <c r="J33" s="38"/>
      <c r="K33" s="38"/>
      <c r="L33" s="39">
        <v>1210.3</v>
      </c>
    </row>
    <row r="34" spans="2:21" x14ac:dyDescent="0.35">
      <c r="B34" s="32">
        <v>2020</v>
      </c>
      <c r="C34" s="38">
        <v>1228.9000000000001</v>
      </c>
      <c r="D34" s="38">
        <v>1281.7</v>
      </c>
      <c r="E34" s="38">
        <v>1290.8</v>
      </c>
      <c r="F34" s="38">
        <v>1289.4000000000001</v>
      </c>
      <c r="G34" s="38"/>
      <c r="H34" s="38"/>
      <c r="I34" s="38"/>
      <c r="J34" s="38"/>
      <c r="K34" s="38"/>
      <c r="L34" s="39">
        <v>1190.5</v>
      </c>
    </row>
    <row r="35" spans="2:21" x14ac:dyDescent="0.35">
      <c r="B35" s="32">
        <v>2021</v>
      </c>
      <c r="C35" s="38">
        <v>1287.5</v>
      </c>
      <c r="D35" s="38">
        <v>1336.2</v>
      </c>
      <c r="E35" s="38">
        <v>1347.2</v>
      </c>
      <c r="F35" s="38">
        <v>1354.5</v>
      </c>
      <c r="G35" s="38">
        <v>1148.2</v>
      </c>
      <c r="H35" s="38"/>
      <c r="I35" s="38"/>
      <c r="J35" s="38"/>
      <c r="K35" s="38"/>
      <c r="L35" s="39">
        <v>1293.8</v>
      </c>
    </row>
    <row r="36" spans="2:21" x14ac:dyDescent="0.35">
      <c r="B36" s="32">
        <v>2022</v>
      </c>
      <c r="C36" s="38"/>
      <c r="D36" s="38">
        <v>1399.2</v>
      </c>
      <c r="E36" s="38">
        <v>1399.1</v>
      </c>
      <c r="F36" s="38">
        <v>1416.9</v>
      </c>
      <c r="G36" s="38">
        <v>1252.5999999999999</v>
      </c>
      <c r="H36" s="38">
        <v>1276.5</v>
      </c>
      <c r="I36" s="38"/>
      <c r="J36" s="38"/>
      <c r="K36" s="38"/>
      <c r="L36" s="39">
        <v>1564.8</v>
      </c>
    </row>
    <row r="37" spans="2:21" x14ac:dyDescent="0.35">
      <c r="B37" s="32">
        <v>2023</v>
      </c>
      <c r="C37" s="38"/>
      <c r="D37" s="38"/>
      <c r="E37" s="38">
        <v>1464</v>
      </c>
      <c r="F37" s="38">
        <v>1480</v>
      </c>
      <c r="G37" s="38">
        <v>1360</v>
      </c>
      <c r="H37" s="38">
        <v>1390.9</v>
      </c>
      <c r="I37" s="38">
        <v>1586</v>
      </c>
      <c r="J37" s="38"/>
      <c r="K37" s="38"/>
      <c r="L37" s="39">
        <v>1780.4</v>
      </c>
    </row>
    <row r="38" spans="2:21" x14ac:dyDescent="0.35">
      <c r="B38" s="32">
        <v>2024</v>
      </c>
      <c r="C38" s="38"/>
      <c r="D38" s="38"/>
      <c r="E38" s="38"/>
      <c r="F38" s="38">
        <v>1544.6</v>
      </c>
      <c r="G38" s="38">
        <v>1443.5</v>
      </c>
      <c r="H38" s="38">
        <v>1484.7</v>
      </c>
      <c r="I38" s="38">
        <v>1688.5</v>
      </c>
      <c r="J38" s="38">
        <v>1866.7</v>
      </c>
      <c r="K38" s="38"/>
      <c r="L38" s="39"/>
    </row>
    <row r="39" spans="2:21" x14ac:dyDescent="0.35">
      <c r="B39" s="32">
        <v>2025</v>
      </c>
      <c r="C39" s="38"/>
      <c r="D39" s="38"/>
      <c r="E39" s="38"/>
      <c r="F39" s="38"/>
      <c r="G39" s="38">
        <v>1526.5</v>
      </c>
      <c r="H39" s="38">
        <v>1569.5</v>
      </c>
      <c r="I39" s="38">
        <v>1789.2</v>
      </c>
      <c r="J39" s="38">
        <v>1968.4</v>
      </c>
      <c r="K39" s="38">
        <v>2008.8</v>
      </c>
      <c r="L39" s="39"/>
    </row>
    <row r="40" spans="2:21" x14ac:dyDescent="0.35">
      <c r="B40" s="32">
        <v>2026</v>
      </c>
      <c r="C40" s="38"/>
      <c r="D40" s="38"/>
      <c r="E40" s="38"/>
      <c r="F40" s="38"/>
      <c r="G40" s="38"/>
      <c r="H40" s="38">
        <v>1635.9</v>
      </c>
      <c r="I40" s="38">
        <v>1876.8</v>
      </c>
      <c r="J40" s="38">
        <v>2061</v>
      </c>
      <c r="K40" s="38">
        <v>2108.4</v>
      </c>
      <c r="L40" s="39"/>
    </row>
    <row r="41" spans="2:21" x14ac:dyDescent="0.35">
      <c r="B41" s="32">
        <v>2027</v>
      </c>
      <c r="C41" s="38"/>
      <c r="D41" s="38"/>
      <c r="E41" s="38"/>
      <c r="F41" s="38"/>
      <c r="G41" s="38"/>
      <c r="H41" s="38"/>
      <c r="I41" s="38">
        <v>1961.3</v>
      </c>
      <c r="J41" s="38">
        <v>2161.9</v>
      </c>
      <c r="K41" s="38">
        <v>2219.4</v>
      </c>
      <c r="L41" s="39"/>
    </row>
    <row r="42" spans="2:21" x14ac:dyDescent="0.35">
      <c r="B42" s="32">
        <v>2028</v>
      </c>
      <c r="C42" s="38"/>
      <c r="D42" s="38"/>
      <c r="E42" s="38"/>
      <c r="F42" s="38"/>
      <c r="G42" s="38"/>
      <c r="H42" s="38"/>
      <c r="I42" s="38"/>
      <c r="J42" s="38">
        <v>2260.9</v>
      </c>
      <c r="K42" s="38">
        <v>2324.8000000000002</v>
      </c>
      <c r="L42" s="39"/>
    </row>
    <row r="43" spans="2:21" x14ac:dyDescent="0.35">
      <c r="B43" s="33">
        <v>2029</v>
      </c>
      <c r="C43" s="42"/>
      <c r="D43" s="42"/>
      <c r="E43" s="42"/>
      <c r="F43" s="42"/>
      <c r="G43" s="42"/>
      <c r="H43" s="42"/>
      <c r="I43" s="42"/>
      <c r="J43" s="42"/>
      <c r="K43" s="42">
        <v>2437.6999999999998</v>
      </c>
      <c r="L43" s="5"/>
    </row>
    <row r="44" spans="2:21" x14ac:dyDescent="0.35"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45" spans="2:21" x14ac:dyDescent="0.35">
      <c r="C45" s="34"/>
      <c r="D45" s="34"/>
      <c r="E45" s="34"/>
      <c r="F45" s="34"/>
      <c r="G45" s="34"/>
      <c r="H45" s="34"/>
      <c r="I45" s="34"/>
      <c r="J45" s="34"/>
      <c r="K45" s="34"/>
      <c r="L45" s="34"/>
    </row>
    <row r="46" spans="2:21" x14ac:dyDescent="0.35">
      <c r="B46" s="2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2"/>
      <c r="N46" s="2"/>
      <c r="O46" s="2"/>
      <c r="P46" s="2"/>
      <c r="Q46" s="2"/>
      <c r="R46" s="2"/>
      <c r="S46" s="2"/>
      <c r="T46" s="2"/>
      <c r="U46" s="2"/>
    </row>
    <row r="47" spans="2:21" x14ac:dyDescent="0.35">
      <c r="B47" s="2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2"/>
      <c r="N47" s="2"/>
      <c r="O47" s="2"/>
      <c r="P47" s="2"/>
      <c r="Q47" s="2"/>
      <c r="R47" s="2"/>
      <c r="S47" s="2"/>
      <c r="T47" s="2"/>
      <c r="U47" s="2"/>
    </row>
    <row r="48" spans="2:21" x14ac:dyDescent="0.35">
      <c r="B48" s="2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2"/>
      <c r="N48" s="2"/>
      <c r="O48" s="2"/>
      <c r="P48" s="2"/>
      <c r="Q48" s="2"/>
      <c r="R48" s="2"/>
      <c r="S48" s="2"/>
      <c r="T48" s="2"/>
      <c r="U48" s="2"/>
    </row>
    <row r="49" spans="2:21" x14ac:dyDescent="0.35">
      <c r="B49" s="2"/>
      <c r="C49" s="140"/>
      <c r="D49" s="140"/>
      <c r="E49" s="140"/>
      <c r="F49" s="140"/>
      <c r="G49" s="140"/>
      <c r="H49" s="140"/>
      <c r="I49" s="140"/>
      <c r="J49" s="38"/>
      <c r="K49" s="38"/>
      <c r="L49" s="38"/>
      <c r="M49" s="2"/>
      <c r="N49" s="2"/>
      <c r="O49" s="2"/>
      <c r="P49" s="2"/>
      <c r="Q49" s="2"/>
      <c r="R49" s="2"/>
      <c r="S49" s="2"/>
      <c r="T49" s="2"/>
      <c r="U49" s="2"/>
    </row>
    <row r="50" spans="2:21" x14ac:dyDescent="0.35">
      <c r="B50" s="2"/>
      <c r="C50" s="141"/>
      <c r="D50" s="141"/>
      <c r="E50" s="141"/>
      <c r="F50" s="141"/>
      <c r="G50" s="141"/>
      <c r="H50" s="141"/>
      <c r="I50" s="141"/>
      <c r="J50" s="38"/>
      <c r="K50" s="38"/>
      <c r="L50" s="38"/>
      <c r="M50" s="2"/>
      <c r="N50" s="2"/>
      <c r="O50" s="2"/>
      <c r="P50" s="2"/>
      <c r="Q50" s="2"/>
      <c r="R50" s="2"/>
      <c r="S50" s="2"/>
      <c r="T50" s="2"/>
      <c r="U50" s="2"/>
    </row>
    <row r="51" spans="2:21" x14ac:dyDescent="0.35">
      <c r="B51" s="2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2"/>
      <c r="N51" s="2"/>
      <c r="O51" s="2"/>
      <c r="P51" s="2"/>
      <c r="Q51" s="2"/>
      <c r="R51" s="2"/>
      <c r="S51" s="2"/>
      <c r="T51" s="2"/>
      <c r="U51" s="2"/>
    </row>
    <row r="52" spans="2:21" x14ac:dyDescent="0.35">
      <c r="B52" s="2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2"/>
      <c r="N52" s="2"/>
      <c r="O52" s="2"/>
      <c r="P52" s="2"/>
      <c r="Q52" s="2"/>
      <c r="R52" s="2"/>
      <c r="S52" s="2"/>
      <c r="T52" s="2"/>
      <c r="U52" s="2"/>
    </row>
    <row r="53" spans="2:21" x14ac:dyDescent="0.35">
      <c r="B53" s="2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2"/>
      <c r="N53" s="2"/>
      <c r="O53" s="2"/>
      <c r="P53" s="2"/>
      <c r="Q53" s="2"/>
      <c r="R53" s="2"/>
      <c r="S53" s="2"/>
      <c r="T53" s="2"/>
      <c r="U53" s="2"/>
    </row>
    <row r="54" spans="2:21" x14ac:dyDescent="0.35">
      <c r="B54" s="2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2"/>
      <c r="N54" s="2"/>
      <c r="O54" s="2"/>
      <c r="P54" s="2"/>
      <c r="Q54" s="2"/>
      <c r="R54" s="2"/>
      <c r="S54" s="2"/>
      <c r="T54" s="2"/>
      <c r="U54" s="2"/>
    </row>
    <row r="55" spans="2:21" x14ac:dyDescent="0.35">
      <c r="B55" s="2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2"/>
      <c r="N55" s="2"/>
      <c r="O55" s="2"/>
      <c r="P55" s="2"/>
      <c r="Q55" s="2"/>
      <c r="R55" s="2"/>
      <c r="S55" s="2"/>
      <c r="T55" s="2"/>
      <c r="U55" s="2"/>
    </row>
    <row r="56" spans="2:21" x14ac:dyDescent="0.3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2:21" x14ac:dyDescent="0.3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2:21" x14ac:dyDescent="0.3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2:21" x14ac:dyDescent="0.3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A362-12C6-4189-9DE0-CDC75967B388}">
  <dimension ref="B2:P94"/>
  <sheetViews>
    <sheetView showGridLines="0" zoomScale="80" zoomScaleNormal="80" workbookViewId="0"/>
  </sheetViews>
  <sheetFormatPr defaultRowHeight="14.5" x14ac:dyDescent="0.35"/>
  <cols>
    <col min="1" max="1" width="3.08984375" customWidth="1"/>
    <col min="2" max="2" width="11.453125" bestFit="1" customWidth="1"/>
    <col min="5" max="5" width="8.7265625" customWidth="1"/>
    <col min="11" max="16" width="12.26953125" bestFit="1" customWidth="1"/>
  </cols>
  <sheetData>
    <row r="2" spans="2:7" ht="17.5" x14ac:dyDescent="0.35">
      <c r="B2" s="20" t="s">
        <v>11</v>
      </c>
      <c r="C2" s="6"/>
      <c r="D2" s="6"/>
      <c r="E2" s="1"/>
      <c r="F2" s="1"/>
      <c r="G2" s="1"/>
    </row>
    <row r="3" spans="2:7" ht="18" x14ac:dyDescent="0.4">
      <c r="B3" s="7" t="s">
        <v>1</v>
      </c>
      <c r="C3" s="13" t="s">
        <v>47</v>
      </c>
      <c r="D3" s="9"/>
      <c r="E3" s="1"/>
      <c r="F3" s="1"/>
      <c r="G3" s="1"/>
    </row>
    <row r="4" spans="2:7" x14ac:dyDescent="0.35">
      <c r="B4" s="7" t="s">
        <v>12</v>
      </c>
      <c r="C4" s="14" t="s">
        <v>14</v>
      </c>
      <c r="D4" s="8"/>
      <c r="E4" s="1"/>
      <c r="F4" s="1"/>
      <c r="G4" s="1"/>
    </row>
    <row r="5" spans="2:7" x14ac:dyDescent="0.35">
      <c r="B5" s="7" t="s">
        <v>13</v>
      </c>
      <c r="C5" s="13" t="s">
        <v>48</v>
      </c>
      <c r="D5" s="8"/>
      <c r="E5" s="1"/>
      <c r="F5" s="1"/>
      <c r="G5" s="1"/>
    </row>
    <row r="6" spans="2:7" x14ac:dyDescent="0.35">
      <c r="B6" s="7"/>
      <c r="C6" s="13"/>
      <c r="D6" s="8"/>
      <c r="E6" s="1"/>
      <c r="F6" s="1"/>
      <c r="G6" s="1"/>
    </row>
    <row r="7" spans="2:7" x14ac:dyDescent="0.35">
      <c r="B7" s="7"/>
      <c r="C7" s="13"/>
      <c r="D7" s="8"/>
      <c r="E7" s="1"/>
      <c r="F7" s="1"/>
      <c r="G7" s="1"/>
    </row>
    <row r="8" spans="2:7" x14ac:dyDescent="0.35">
      <c r="B8" s="7"/>
      <c r="C8" s="13"/>
      <c r="D8" s="8"/>
      <c r="E8" s="1"/>
      <c r="F8" s="1"/>
      <c r="G8" s="1"/>
    </row>
    <row r="9" spans="2:7" x14ac:dyDescent="0.35">
      <c r="C9" s="13"/>
      <c r="D9" s="8"/>
      <c r="E9" s="1"/>
      <c r="F9" s="1"/>
      <c r="G9" s="1"/>
    </row>
    <row r="25" spans="3:3" x14ac:dyDescent="0.35">
      <c r="C25" s="18"/>
    </row>
    <row r="26" spans="3:3" x14ac:dyDescent="0.35">
      <c r="C26" s="18"/>
    </row>
    <row r="27" spans="3:3" x14ac:dyDescent="0.35">
      <c r="C27" s="18"/>
    </row>
    <row r="28" spans="3:3" x14ac:dyDescent="0.35">
      <c r="C28" s="18"/>
    </row>
    <row r="29" spans="3:3" x14ac:dyDescent="0.35">
      <c r="C29" s="18"/>
    </row>
    <row r="34" spans="3:16" x14ac:dyDescent="0.35">
      <c r="C34" s="26"/>
      <c r="D34" s="27" t="s">
        <v>6</v>
      </c>
      <c r="E34" s="27" t="s">
        <v>7</v>
      </c>
      <c r="F34" s="27" t="s">
        <v>8</v>
      </c>
      <c r="G34" s="27" t="s">
        <v>9</v>
      </c>
      <c r="H34" s="27" t="s">
        <v>10</v>
      </c>
      <c r="I34" s="28"/>
    </row>
    <row r="35" spans="3:16" x14ac:dyDescent="0.35">
      <c r="C35" s="24">
        <v>42005</v>
      </c>
      <c r="D35" s="2">
        <v>43.5</v>
      </c>
      <c r="E35" s="2">
        <v>54.5</v>
      </c>
      <c r="F35" s="2">
        <v>48.2</v>
      </c>
      <c r="G35" s="2">
        <v>48.4</v>
      </c>
      <c r="H35" s="2"/>
      <c r="I35" s="3"/>
      <c r="K35" s="19"/>
      <c r="L35" s="19"/>
      <c r="M35" s="19"/>
      <c r="N35" s="19"/>
      <c r="O35" s="19"/>
      <c r="P35" s="19"/>
    </row>
    <row r="36" spans="3:16" x14ac:dyDescent="0.35">
      <c r="C36" s="24">
        <v>42370</v>
      </c>
      <c r="D36" s="2">
        <v>46.4</v>
      </c>
      <c r="E36" s="2">
        <v>52.5</v>
      </c>
      <c r="F36" s="2">
        <v>50.4</v>
      </c>
      <c r="G36" s="2">
        <v>48.8</v>
      </c>
      <c r="H36" s="2"/>
      <c r="I36" s="3"/>
      <c r="K36" s="19"/>
      <c r="L36" s="19"/>
      <c r="M36" s="19"/>
      <c r="N36" s="19"/>
      <c r="O36" s="19"/>
      <c r="P36" s="19"/>
    </row>
    <row r="37" spans="3:16" x14ac:dyDescent="0.35">
      <c r="C37" s="24">
        <v>42736</v>
      </c>
      <c r="D37" s="2">
        <v>44.4</v>
      </c>
      <c r="E37" s="2">
        <v>50.5</v>
      </c>
      <c r="F37" s="2">
        <v>49.2</v>
      </c>
      <c r="G37" s="2">
        <v>48.3</v>
      </c>
      <c r="H37" s="2"/>
      <c r="I37" s="3"/>
      <c r="K37" s="19"/>
      <c r="L37" s="19"/>
      <c r="M37" s="19"/>
      <c r="N37" s="19"/>
      <c r="O37" s="19"/>
      <c r="P37" s="19"/>
    </row>
    <row r="38" spans="3:16" x14ac:dyDescent="0.35">
      <c r="C38" s="24">
        <v>43101</v>
      </c>
      <c r="D38" s="2">
        <v>43.8</v>
      </c>
      <c r="E38" s="2">
        <v>50.5</v>
      </c>
      <c r="F38" s="2">
        <v>47.7</v>
      </c>
      <c r="G38" s="2">
        <v>48.8</v>
      </c>
      <c r="H38" s="2"/>
      <c r="I38" s="3"/>
      <c r="K38" s="19"/>
      <c r="L38" s="19"/>
      <c r="M38" s="19"/>
      <c r="N38" s="19"/>
      <c r="O38" s="19"/>
      <c r="P38" s="19"/>
    </row>
    <row r="39" spans="3:16" x14ac:dyDescent="0.35">
      <c r="C39" s="24">
        <v>43466</v>
      </c>
      <c r="D39" s="2">
        <v>43.6</v>
      </c>
      <c r="E39" s="2">
        <v>49.7</v>
      </c>
      <c r="F39" s="2">
        <v>50.2</v>
      </c>
      <c r="G39" s="2">
        <v>48.1</v>
      </c>
      <c r="H39" s="2"/>
      <c r="I39" s="3"/>
      <c r="K39" s="18"/>
      <c r="L39" s="18"/>
      <c r="M39" s="18"/>
      <c r="N39" s="18"/>
      <c r="O39" s="18"/>
      <c r="P39" s="18"/>
    </row>
    <row r="40" spans="3:16" x14ac:dyDescent="0.35">
      <c r="C40" s="24">
        <v>43831</v>
      </c>
      <c r="D40" s="2">
        <v>51.1</v>
      </c>
      <c r="E40" s="2">
        <v>53.5</v>
      </c>
      <c r="F40" s="2">
        <v>56.7</v>
      </c>
      <c r="G40" s="2">
        <v>51.1</v>
      </c>
      <c r="H40" s="2"/>
      <c r="I40" s="3"/>
    </row>
    <row r="41" spans="3:16" x14ac:dyDescent="0.35">
      <c r="C41" s="24">
        <v>44197</v>
      </c>
      <c r="D41" s="2">
        <v>49.5</v>
      </c>
      <c r="E41" s="2">
        <v>49.8</v>
      </c>
      <c r="F41" s="2">
        <v>46.3</v>
      </c>
      <c r="G41" s="2">
        <v>48.1</v>
      </c>
      <c r="H41" s="2"/>
      <c r="I41" s="3"/>
    </row>
    <row r="42" spans="3:16" x14ac:dyDescent="0.35">
      <c r="C42" s="24">
        <v>44562</v>
      </c>
      <c r="D42" s="2">
        <v>46.5</v>
      </c>
      <c r="E42" s="2">
        <v>45</v>
      </c>
      <c r="F42" s="2">
        <v>37.6</v>
      </c>
      <c r="G42" s="2">
        <v>46.8</v>
      </c>
      <c r="H42" s="2"/>
      <c r="I42" s="3"/>
    </row>
    <row r="43" spans="3:16" x14ac:dyDescent="0.35">
      <c r="C43" s="24">
        <v>44927</v>
      </c>
      <c r="D43" s="2">
        <v>45.1</v>
      </c>
      <c r="E43" s="2">
        <v>46.8</v>
      </c>
      <c r="F43" s="2">
        <v>45</v>
      </c>
      <c r="G43" s="2">
        <v>47.2</v>
      </c>
      <c r="H43" s="2"/>
      <c r="I43" s="3"/>
    </row>
    <row r="44" spans="3:16" x14ac:dyDescent="0.35">
      <c r="C44" s="24">
        <v>45292</v>
      </c>
      <c r="D44" s="2">
        <v>45</v>
      </c>
      <c r="E44" s="2">
        <v>47.7</v>
      </c>
      <c r="F44" s="2">
        <v>43.4</v>
      </c>
      <c r="G44" s="2">
        <v>48</v>
      </c>
      <c r="H44" s="2"/>
      <c r="I44" s="3"/>
    </row>
    <row r="45" spans="3:16" x14ac:dyDescent="0.35">
      <c r="C45" s="24">
        <v>45658</v>
      </c>
      <c r="D45" s="2">
        <v>43.8</v>
      </c>
      <c r="E45" s="2">
        <v>48.5</v>
      </c>
      <c r="F45" s="2">
        <v>42.3</v>
      </c>
      <c r="G45" s="2">
        <v>48.1</v>
      </c>
      <c r="H45" s="2"/>
      <c r="I45" s="3"/>
    </row>
    <row r="46" spans="3:16" x14ac:dyDescent="0.35">
      <c r="C46" s="24">
        <v>43831</v>
      </c>
      <c r="D46" s="2"/>
      <c r="E46" s="2"/>
      <c r="F46" s="2"/>
      <c r="G46" s="2"/>
      <c r="H46" s="2">
        <v>0</v>
      </c>
      <c r="I46" s="3"/>
    </row>
    <row r="47" spans="3:16" x14ac:dyDescent="0.35">
      <c r="C47" s="25">
        <v>43831</v>
      </c>
      <c r="D47" s="4"/>
      <c r="E47" s="4"/>
      <c r="F47" s="4"/>
      <c r="G47" s="4"/>
      <c r="H47" s="4">
        <v>60</v>
      </c>
      <c r="I47" s="5"/>
    </row>
    <row r="49" customFormat="1" x14ac:dyDescent="0.35"/>
    <row r="50" customFormat="1" x14ac:dyDescent="0.35"/>
    <row r="52" customFormat="1" x14ac:dyDescent="0.35"/>
    <row r="53" customFormat="1" x14ac:dyDescent="0.35"/>
    <row r="54" customFormat="1" x14ac:dyDescent="0.35"/>
    <row r="56" customFormat="1" x14ac:dyDescent="0.35"/>
    <row r="57" customFormat="1" x14ac:dyDescent="0.35"/>
    <row r="58" customFormat="1" x14ac:dyDescent="0.35"/>
    <row r="60" customFormat="1" x14ac:dyDescent="0.35"/>
    <row r="61" customFormat="1" x14ac:dyDescent="0.35"/>
    <row r="62" customFormat="1" x14ac:dyDescent="0.35"/>
    <row r="64" customFormat="1" x14ac:dyDescent="0.35"/>
    <row r="65" customFormat="1" x14ac:dyDescent="0.35"/>
    <row r="66" customFormat="1" x14ac:dyDescent="0.35"/>
    <row r="68" customFormat="1" x14ac:dyDescent="0.35"/>
    <row r="69" customFormat="1" x14ac:dyDescent="0.35"/>
    <row r="70" customFormat="1" x14ac:dyDescent="0.35"/>
    <row r="73" customFormat="1" x14ac:dyDescent="0.35"/>
    <row r="74" customFormat="1" x14ac:dyDescent="0.35"/>
    <row r="77" customFormat="1" x14ac:dyDescent="0.35"/>
    <row r="78" customFormat="1" x14ac:dyDescent="0.35"/>
    <row r="80" customFormat="1" x14ac:dyDescent="0.35"/>
    <row r="81" customFormat="1" x14ac:dyDescent="0.35"/>
    <row r="84" customFormat="1" x14ac:dyDescent="0.35"/>
    <row r="85" customFormat="1" x14ac:dyDescent="0.35"/>
    <row r="93" customFormat="1" x14ac:dyDescent="0.35"/>
    <row r="94" customFormat="1" x14ac:dyDescent="0.35"/>
  </sheetData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035E3-24A6-494C-A06F-FDF5CCB5FB98}">
  <dimension ref="B2:M44"/>
  <sheetViews>
    <sheetView showGridLines="0" zoomScale="80" zoomScaleNormal="80" workbookViewId="0"/>
  </sheetViews>
  <sheetFormatPr defaultRowHeight="14.5" x14ac:dyDescent="0.35"/>
  <sheetData>
    <row r="2" spans="2:12" ht="17.5" x14ac:dyDescent="0.35">
      <c r="B2" s="20" t="s">
        <v>389</v>
      </c>
      <c r="C2" s="6"/>
      <c r="D2" s="6"/>
      <c r="E2" s="153"/>
      <c r="F2" s="153"/>
      <c r="G2" s="153"/>
      <c r="H2" s="153"/>
      <c r="I2" s="153"/>
      <c r="J2" s="6"/>
      <c r="K2" s="6"/>
      <c r="L2" s="6"/>
    </row>
    <row r="3" spans="2:12" ht="18" x14ac:dyDescent="0.4">
      <c r="B3" s="7" t="s">
        <v>1</v>
      </c>
      <c r="C3" s="6" t="s">
        <v>390</v>
      </c>
      <c r="D3" s="9"/>
      <c r="E3" s="153"/>
      <c r="F3" s="153"/>
      <c r="G3" s="153"/>
      <c r="H3" s="153"/>
      <c r="I3" s="153"/>
      <c r="J3" s="6"/>
      <c r="K3" s="6"/>
      <c r="L3" s="6"/>
    </row>
    <row r="4" spans="2:12" x14ac:dyDescent="0.35">
      <c r="B4" s="7" t="s">
        <v>12</v>
      </c>
      <c r="C4" s="13"/>
      <c r="D4" s="8"/>
      <c r="E4" s="153"/>
      <c r="F4" s="153"/>
      <c r="G4" s="153"/>
      <c r="H4" s="153"/>
      <c r="I4" s="153"/>
      <c r="J4" s="6"/>
      <c r="K4" s="6"/>
      <c r="L4" s="6"/>
    </row>
    <row r="5" spans="2:12" x14ac:dyDescent="0.35">
      <c r="B5" s="7" t="s">
        <v>13</v>
      </c>
      <c r="C5" s="13"/>
      <c r="D5" s="8"/>
      <c r="E5" s="153"/>
      <c r="F5" s="153"/>
      <c r="G5" s="153"/>
      <c r="H5" s="153"/>
      <c r="I5" s="153"/>
      <c r="J5" s="6"/>
      <c r="K5" s="6"/>
      <c r="L5" s="6"/>
    </row>
    <row r="6" spans="2:12" x14ac:dyDescent="0.35"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9" spans="2:12" x14ac:dyDescent="0.35">
      <c r="B9" s="21"/>
    </row>
    <row r="12" spans="2:12" x14ac:dyDescent="0.35"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2:12" x14ac:dyDescent="0.35">
      <c r="C13" s="34"/>
      <c r="D13" s="34"/>
      <c r="E13" s="34"/>
      <c r="F13" s="34"/>
      <c r="G13" s="34"/>
      <c r="H13" s="34"/>
      <c r="I13" s="34"/>
      <c r="J13" s="34"/>
      <c r="K13" s="34"/>
    </row>
    <row r="31" spans="2:12" x14ac:dyDescent="0.35">
      <c r="B31" s="37"/>
      <c r="C31" s="71" t="s">
        <v>336</v>
      </c>
      <c r="D31" s="71" t="s">
        <v>347</v>
      </c>
      <c r="E31" s="71" t="s">
        <v>348</v>
      </c>
      <c r="F31" s="71" t="s">
        <v>349</v>
      </c>
      <c r="G31" s="71" t="s">
        <v>350</v>
      </c>
      <c r="H31" s="71" t="s">
        <v>334</v>
      </c>
      <c r="I31" s="71" t="s">
        <v>351</v>
      </c>
      <c r="J31" s="71" t="s">
        <v>352</v>
      </c>
      <c r="K31" s="71" t="s">
        <v>353</v>
      </c>
      <c r="L31" s="72" t="s">
        <v>4</v>
      </c>
    </row>
    <row r="32" spans="2:12" x14ac:dyDescent="0.35">
      <c r="B32" s="32">
        <v>2017</v>
      </c>
      <c r="C32" s="38">
        <v>1025</v>
      </c>
      <c r="D32" s="38"/>
      <c r="E32" s="38"/>
      <c r="F32" s="38"/>
      <c r="G32" s="38"/>
      <c r="H32" s="38"/>
      <c r="I32" s="38"/>
      <c r="J32" s="38"/>
      <c r="K32" s="38"/>
      <c r="L32" s="39">
        <v>1125.8</v>
      </c>
    </row>
    <row r="33" spans="2:13" x14ac:dyDescent="0.35">
      <c r="B33" s="32">
        <v>2018</v>
      </c>
      <c r="C33" s="38">
        <v>1075.5</v>
      </c>
      <c r="D33" s="38">
        <v>1124.9000000000001</v>
      </c>
      <c r="E33" s="38"/>
      <c r="F33" s="38"/>
      <c r="G33" s="38"/>
      <c r="H33" s="38"/>
      <c r="I33" s="38"/>
      <c r="J33" s="38"/>
      <c r="K33" s="38"/>
      <c r="L33" s="39">
        <v>1187.4000000000001</v>
      </c>
    </row>
    <row r="34" spans="2:13" x14ac:dyDescent="0.35">
      <c r="B34" s="32">
        <v>2019</v>
      </c>
      <c r="C34" s="38">
        <v>1130.3</v>
      </c>
      <c r="D34" s="38">
        <v>1184.0999999999999</v>
      </c>
      <c r="E34" s="38">
        <v>1198.7</v>
      </c>
      <c r="F34" s="38"/>
      <c r="G34" s="38"/>
      <c r="H34" s="38"/>
      <c r="I34" s="38"/>
      <c r="J34" s="38"/>
      <c r="K34" s="38"/>
      <c r="L34" s="39">
        <v>1267.4000000000001</v>
      </c>
    </row>
    <row r="35" spans="2:13" x14ac:dyDescent="0.35">
      <c r="B35" s="32">
        <v>2020</v>
      </c>
      <c r="C35" s="38">
        <v>1185.5999999999999</v>
      </c>
      <c r="D35" s="38">
        <v>1234.5999999999999</v>
      </c>
      <c r="E35" s="38">
        <v>1255.8</v>
      </c>
      <c r="F35" s="38">
        <v>1287.8</v>
      </c>
      <c r="G35" s="38"/>
      <c r="H35" s="38"/>
      <c r="I35" s="38"/>
      <c r="J35" s="38"/>
      <c r="K35" s="38"/>
      <c r="L35" s="39">
        <v>1448</v>
      </c>
    </row>
    <row r="36" spans="2:13" x14ac:dyDescent="0.35">
      <c r="B36" s="32">
        <v>2021</v>
      </c>
      <c r="C36" s="38">
        <v>1239.9000000000001</v>
      </c>
      <c r="D36" s="38">
        <v>1291.5999999999999</v>
      </c>
      <c r="E36" s="38">
        <v>1314.4</v>
      </c>
      <c r="F36" s="38">
        <v>1351.7</v>
      </c>
      <c r="G36" s="38">
        <v>1503.9</v>
      </c>
      <c r="H36" s="38"/>
      <c r="I36" s="38"/>
      <c r="J36" s="38"/>
      <c r="K36" s="38"/>
      <c r="L36" s="39">
        <v>1561.7</v>
      </c>
    </row>
    <row r="37" spans="2:13" x14ac:dyDescent="0.35">
      <c r="B37" s="32">
        <v>2022</v>
      </c>
      <c r="C37" s="38"/>
      <c r="D37" s="38">
        <v>1354.2</v>
      </c>
      <c r="E37" s="38">
        <v>1364.2</v>
      </c>
      <c r="F37" s="38">
        <v>1406</v>
      </c>
      <c r="G37" s="38">
        <v>1509</v>
      </c>
      <c r="H37" s="38">
        <v>1527.5</v>
      </c>
      <c r="I37" s="38"/>
      <c r="J37" s="38"/>
      <c r="K37" s="38"/>
      <c r="L37" s="39">
        <v>1713.7</v>
      </c>
    </row>
    <row r="38" spans="2:13" x14ac:dyDescent="0.35">
      <c r="B38" s="32">
        <v>2023</v>
      </c>
      <c r="C38" s="38"/>
      <c r="D38" s="38"/>
      <c r="E38" s="38">
        <v>1423</v>
      </c>
      <c r="F38" s="38">
        <v>1469.3</v>
      </c>
      <c r="G38" s="38">
        <v>1544.6</v>
      </c>
      <c r="H38" s="38">
        <v>1561</v>
      </c>
      <c r="I38" s="38">
        <v>1681.4</v>
      </c>
      <c r="J38" s="38"/>
      <c r="K38" s="38"/>
      <c r="L38" s="39">
        <v>1856.7</v>
      </c>
    </row>
    <row r="39" spans="2:13" x14ac:dyDescent="0.35">
      <c r="B39" s="32">
        <v>2024</v>
      </c>
      <c r="C39" s="38"/>
      <c r="D39" s="38"/>
      <c r="E39" s="38"/>
      <c r="F39" s="38">
        <v>1530.8</v>
      </c>
      <c r="G39" s="38">
        <v>1571.4</v>
      </c>
      <c r="H39" s="38">
        <v>1592.5</v>
      </c>
      <c r="I39" s="38">
        <v>1753.3</v>
      </c>
      <c r="J39" s="38">
        <v>1917.8</v>
      </c>
      <c r="K39" s="38"/>
      <c r="L39" s="39"/>
    </row>
    <row r="40" spans="2:13" x14ac:dyDescent="0.35">
      <c r="B40" s="32">
        <v>2025</v>
      </c>
      <c r="C40" s="38"/>
      <c r="D40" s="38"/>
      <c r="E40" s="38"/>
      <c r="F40" s="38"/>
      <c r="G40" s="38">
        <v>1610.2</v>
      </c>
      <c r="H40" s="38">
        <v>1634.9</v>
      </c>
      <c r="I40" s="38">
        <v>1825.4</v>
      </c>
      <c r="J40" s="38">
        <v>2007.9</v>
      </c>
      <c r="K40" s="38">
        <v>2052.6999999999998</v>
      </c>
      <c r="L40" s="39"/>
    </row>
    <row r="41" spans="2:13" x14ac:dyDescent="0.35">
      <c r="B41" s="32">
        <v>2026</v>
      </c>
      <c r="C41" s="38"/>
      <c r="D41" s="38"/>
      <c r="E41" s="38"/>
      <c r="F41" s="38"/>
      <c r="G41" s="38"/>
      <c r="H41" s="38">
        <v>1702.5</v>
      </c>
      <c r="I41" s="38">
        <v>1894</v>
      </c>
      <c r="J41" s="38">
        <v>2077.6</v>
      </c>
      <c r="K41" s="38">
        <v>2139.6</v>
      </c>
      <c r="L41" s="39"/>
    </row>
    <row r="42" spans="2:13" x14ac:dyDescent="0.35">
      <c r="B42" s="32">
        <v>2027</v>
      </c>
      <c r="C42" s="38"/>
      <c r="D42" s="38"/>
      <c r="E42" s="38"/>
      <c r="F42" s="38"/>
      <c r="G42" s="38"/>
      <c r="H42" s="38"/>
      <c r="I42" s="38">
        <v>1966.7</v>
      </c>
      <c r="J42" s="38">
        <v>2161.6999999999998</v>
      </c>
      <c r="K42" s="38">
        <v>2236</v>
      </c>
      <c r="L42" s="39"/>
    </row>
    <row r="43" spans="2:13" x14ac:dyDescent="0.35">
      <c r="B43" s="32">
        <v>2028</v>
      </c>
      <c r="C43" s="38"/>
      <c r="D43" s="38"/>
      <c r="E43" s="38"/>
      <c r="F43" s="38"/>
      <c r="G43" s="38"/>
      <c r="H43" s="38"/>
      <c r="I43" s="38"/>
      <c r="J43" s="38">
        <v>2255</v>
      </c>
      <c r="K43" s="38">
        <v>2332</v>
      </c>
      <c r="L43" s="39"/>
      <c r="M43" s="34"/>
    </row>
    <row r="44" spans="2:13" x14ac:dyDescent="0.35">
      <c r="B44" s="33">
        <v>2029</v>
      </c>
      <c r="C44" s="4"/>
      <c r="D44" s="4"/>
      <c r="E44" s="4"/>
      <c r="F44" s="4"/>
      <c r="G44" s="4"/>
      <c r="H44" s="4"/>
      <c r="I44" s="4"/>
      <c r="J44" s="4"/>
      <c r="K44" s="42">
        <v>2429.1</v>
      </c>
      <c r="L44" s="5"/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1CAE-7319-45CA-B6E0-A1917B19E19C}">
  <dimension ref="B2:O36"/>
  <sheetViews>
    <sheetView showGridLines="0" zoomScale="80" zoomScaleNormal="80" workbookViewId="0"/>
  </sheetViews>
  <sheetFormatPr defaultRowHeight="14.5" x14ac:dyDescent="0.35"/>
  <sheetData>
    <row r="2" spans="2:9" ht="17.5" x14ac:dyDescent="0.35">
      <c r="B2" s="20" t="s">
        <v>391</v>
      </c>
      <c r="C2" s="6"/>
      <c r="D2" s="6"/>
      <c r="E2" s="30"/>
      <c r="F2" s="30"/>
      <c r="G2" s="30"/>
      <c r="H2" s="30"/>
      <c r="I2" s="30"/>
    </row>
    <row r="3" spans="2:9" ht="18" x14ac:dyDescent="0.4">
      <c r="B3" s="7" t="s">
        <v>1</v>
      </c>
      <c r="C3" s="13" t="s">
        <v>393</v>
      </c>
      <c r="D3" s="9"/>
      <c r="E3" s="30"/>
      <c r="F3" s="30"/>
      <c r="G3" s="30"/>
      <c r="H3" s="30"/>
      <c r="I3" s="30"/>
    </row>
    <row r="4" spans="2:9" x14ac:dyDescent="0.35">
      <c r="B4" s="7" t="s">
        <v>12</v>
      </c>
      <c r="C4" s="13" t="s">
        <v>392</v>
      </c>
      <c r="D4" s="8"/>
      <c r="E4" s="30"/>
      <c r="F4" s="30"/>
      <c r="G4" s="30"/>
      <c r="H4" s="30"/>
      <c r="I4" s="30"/>
    </row>
    <row r="5" spans="2:9" x14ac:dyDescent="0.35">
      <c r="B5" s="7" t="s">
        <v>13</v>
      </c>
      <c r="C5" s="13"/>
      <c r="D5" s="8"/>
      <c r="E5" s="30"/>
      <c r="F5" s="30"/>
      <c r="G5" s="30"/>
      <c r="H5" s="30"/>
      <c r="I5" s="30"/>
    </row>
    <row r="31" spans="2:15" x14ac:dyDescent="0.35">
      <c r="B31" s="142"/>
      <c r="C31" s="143">
        <v>2017</v>
      </c>
      <c r="D31" s="143">
        <v>2018</v>
      </c>
      <c r="E31" s="143">
        <v>2019</v>
      </c>
      <c r="F31" s="143">
        <v>2020</v>
      </c>
      <c r="G31" s="143">
        <v>2021</v>
      </c>
      <c r="H31" s="143">
        <v>2022</v>
      </c>
      <c r="I31" s="143">
        <v>2023</v>
      </c>
      <c r="J31" s="143">
        <v>2024</v>
      </c>
      <c r="K31" s="143">
        <v>2025</v>
      </c>
      <c r="L31" s="143">
        <v>2026</v>
      </c>
      <c r="M31" s="143">
        <v>2027</v>
      </c>
      <c r="N31" s="143">
        <v>2028</v>
      </c>
      <c r="O31" s="144">
        <v>2029</v>
      </c>
    </row>
    <row r="32" spans="2:15" x14ac:dyDescent="0.35">
      <c r="B32" s="145" t="s">
        <v>354</v>
      </c>
      <c r="C32" s="146">
        <v>43.172101587193438</v>
      </c>
      <c r="D32" s="146">
        <v>42.425736890144535</v>
      </c>
      <c r="E32" s="146">
        <v>39.995742184197482</v>
      </c>
      <c r="F32" s="146">
        <v>40.763692408421512</v>
      </c>
      <c r="G32" s="146">
        <v>39.803594400102874</v>
      </c>
      <c r="H32" s="146">
        <v>40.301123178484701</v>
      </c>
      <c r="I32" s="146">
        <v>41.608066847472358</v>
      </c>
      <c r="J32" s="147"/>
      <c r="K32" s="147"/>
      <c r="L32" s="147"/>
      <c r="M32" s="147"/>
      <c r="N32" s="147"/>
      <c r="O32" s="148"/>
    </row>
    <row r="33" spans="2:15" x14ac:dyDescent="0.35">
      <c r="B33" s="145" t="s">
        <v>355</v>
      </c>
      <c r="C33" s="147"/>
      <c r="D33" s="147"/>
      <c r="E33" s="147"/>
      <c r="F33" s="147"/>
      <c r="G33" s="147"/>
      <c r="H33" s="147"/>
      <c r="I33" s="146">
        <v>41.608066847472358</v>
      </c>
      <c r="J33" s="146">
        <v>41.838277552887924</v>
      </c>
      <c r="K33" s="146">
        <v>41.599755909378729</v>
      </c>
      <c r="L33" s="146">
        <v>41.256418262505107</v>
      </c>
      <c r="M33" s="146">
        <v>41.316456054431157</v>
      </c>
      <c r="N33" s="146">
        <v>41.176513927216789</v>
      </c>
      <c r="O33" s="149">
        <v>41.024049391500043</v>
      </c>
    </row>
    <row r="34" spans="2:15" x14ac:dyDescent="0.35">
      <c r="B34" s="145" t="s">
        <v>356</v>
      </c>
      <c r="C34" s="146">
        <v>42.613078853911048</v>
      </c>
      <c r="D34" s="146">
        <v>41.74884727039386</v>
      </c>
      <c r="E34" s="146">
        <v>41.88065919629225</v>
      </c>
      <c r="F34" s="146">
        <v>49.580620069249072</v>
      </c>
      <c r="G34" s="146">
        <v>48.045679953568779</v>
      </c>
      <c r="H34" s="146">
        <v>44.135140511221209</v>
      </c>
      <c r="I34" s="146">
        <v>43.391357082679463</v>
      </c>
      <c r="J34" s="147"/>
      <c r="K34" s="147"/>
      <c r="L34" s="147"/>
      <c r="M34" s="147"/>
      <c r="N34" s="147"/>
      <c r="O34" s="148"/>
    </row>
    <row r="35" spans="2:15" x14ac:dyDescent="0.35">
      <c r="B35" s="145" t="s">
        <v>357</v>
      </c>
      <c r="C35" s="147"/>
      <c r="D35" s="147"/>
      <c r="E35" s="147"/>
      <c r="F35" s="147"/>
      <c r="G35" s="147"/>
      <c r="H35" s="147"/>
      <c r="I35" s="146">
        <v>43.391357082679463</v>
      </c>
      <c r="J35" s="146">
        <v>43.603681302275412</v>
      </c>
      <c r="K35" s="146">
        <v>42.508003526316976</v>
      </c>
      <c r="L35" s="146">
        <v>41.867014601378735</v>
      </c>
      <c r="M35" s="146">
        <v>41.62624570550976</v>
      </c>
      <c r="N35" s="146">
        <v>41.303794136264358</v>
      </c>
      <c r="O35" s="149">
        <v>40.879728179205152</v>
      </c>
    </row>
    <row r="36" spans="2:15" x14ac:dyDescent="0.35">
      <c r="B36" s="150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9DD7-E63A-46CF-AFC7-1B20EB74768E}">
  <dimension ref="B2:J75"/>
  <sheetViews>
    <sheetView showGridLines="0" topLeftCell="A7" zoomScale="80" zoomScaleNormal="80" workbookViewId="0"/>
  </sheetViews>
  <sheetFormatPr defaultRowHeight="14.5" x14ac:dyDescent="0.35"/>
  <cols>
    <col min="2" max="2" width="13.6328125" customWidth="1"/>
    <col min="3" max="7" width="10.36328125" bestFit="1" customWidth="1"/>
  </cols>
  <sheetData>
    <row r="2" spans="2:10" ht="17.5" x14ac:dyDescent="0.35">
      <c r="B2" s="20" t="s">
        <v>395</v>
      </c>
      <c r="C2" s="6"/>
      <c r="D2" s="6"/>
      <c r="E2" s="1"/>
      <c r="F2" s="1"/>
      <c r="G2" s="1"/>
    </row>
    <row r="3" spans="2:10" ht="18" x14ac:dyDescent="0.4">
      <c r="B3" s="7" t="s">
        <v>1</v>
      </c>
      <c r="C3" s="13" t="s">
        <v>68</v>
      </c>
      <c r="D3" s="9"/>
      <c r="E3" s="1"/>
      <c r="F3" s="1"/>
      <c r="G3" s="1"/>
    </row>
    <row r="4" spans="2:10" x14ac:dyDescent="0.35">
      <c r="B4" s="7" t="s">
        <v>12</v>
      </c>
      <c r="C4" s="14" t="s">
        <v>49</v>
      </c>
      <c r="D4" s="8"/>
      <c r="E4" s="1"/>
      <c r="F4" s="1"/>
      <c r="G4" s="1"/>
    </row>
    <row r="5" spans="2:10" x14ac:dyDescent="0.35">
      <c r="B5" s="7" t="s">
        <v>70</v>
      </c>
      <c r="C5" s="44" t="s">
        <v>69</v>
      </c>
      <c r="D5" s="8"/>
      <c r="E5" s="1"/>
      <c r="F5" s="1"/>
      <c r="G5" s="1"/>
    </row>
    <row r="7" spans="2:10" x14ac:dyDescent="0.35">
      <c r="B7" s="7" t="s">
        <v>64</v>
      </c>
      <c r="J7" s="7" t="s">
        <v>65</v>
      </c>
    </row>
    <row r="26" spans="2:10" x14ac:dyDescent="0.35">
      <c r="B26" s="7" t="s">
        <v>66</v>
      </c>
      <c r="J26" s="7" t="s">
        <v>67</v>
      </c>
    </row>
    <row r="34" spans="2:8" x14ac:dyDescent="0.35">
      <c r="B34" s="21"/>
    </row>
    <row r="44" spans="2:8" x14ac:dyDescent="0.35">
      <c r="B44" s="37"/>
      <c r="C44" s="22">
        <v>2024</v>
      </c>
      <c r="D44" s="22">
        <v>2025</v>
      </c>
      <c r="E44" s="22">
        <v>2026</v>
      </c>
      <c r="F44" s="22">
        <v>2027</v>
      </c>
      <c r="G44" s="22">
        <v>2028</v>
      </c>
      <c r="H44" s="23">
        <v>2029</v>
      </c>
    </row>
    <row r="45" spans="2:8" x14ac:dyDescent="0.35">
      <c r="B45" s="32" t="s">
        <v>50</v>
      </c>
      <c r="C45" s="38">
        <v>1333.1</v>
      </c>
      <c r="D45" s="38">
        <v>1407.7</v>
      </c>
      <c r="E45" s="38">
        <v>1473.4</v>
      </c>
      <c r="F45" s="38">
        <v>1546.6</v>
      </c>
      <c r="G45" s="38">
        <v>1620.9</v>
      </c>
      <c r="H45" s="39"/>
    </row>
    <row r="46" spans="2:8" x14ac:dyDescent="0.35">
      <c r="B46" s="32" t="s">
        <v>51</v>
      </c>
      <c r="C46" s="38">
        <v>1367.4</v>
      </c>
      <c r="D46" s="38">
        <v>1446</v>
      </c>
      <c r="E46" s="38">
        <v>1514.3</v>
      </c>
      <c r="F46" s="38">
        <v>1593.6</v>
      </c>
      <c r="G46" s="38">
        <v>1667.7</v>
      </c>
      <c r="H46" s="39">
        <v>1747.7</v>
      </c>
    </row>
    <row r="47" spans="2:8" x14ac:dyDescent="0.35">
      <c r="B47" s="32"/>
      <c r="C47" s="38"/>
      <c r="D47" s="38"/>
      <c r="E47" s="38"/>
      <c r="F47" s="38"/>
      <c r="G47" s="38"/>
      <c r="H47" s="39"/>
    </row>
    <row r="48" spans="2:8" x14ac:dyDescent="0.35">
      <c r="B48" s="32"/>
      <c r="C48" s="40">
        <v>2024</v>
      </c>
      <c r="D48" s="40">
        <v>2025</v>
      </c>
      <c r="E48" s="40">
        <v>2026</v>
      </c>
      <c r="F48" s="40">
        <v>2027</v>
      </c>
      <c r="G48" s="40">
        <v>2028</v>
      </c>
      <c r="H48" s="41">
        <v>2029</v>
      </c>
    </row>
    <row r="49" spans="2:10" x14ac:dyDescent="0.35">
      <c r="B49" s="32" t="s">
        <v>52</v>
      </c>
      <c r="C49" s="38">
        <v>1381.4</v>
      </c>
      <c r="D49" s="38">
        <v>1446.1</v>
      </c>
      <c r="E49" s="38">
        <v>1493.3</v>
      </c>
      <c r="F49" s="38">
        <v>1546.7</v>
      </c>
      <c r="G49" s="38">
        <v>1616.7</v>
      </c>
      <c r="H49" s="39"/>
    </row>
    <row r="50" spans="2:10" x14ac:dyDescent="0.35">
      <c r="B50" s="32" t="s">
        <v>53</v>
      </c>
      <c r="C50" s="38">
        <v>1416.7</v>
      </c>
      <c r="D50" s="38">
        <v>1470.7</v>
      </c>
      <c r="E50" s="38">
        <v>1535.4</v>
      </c>
      <c r="F50" s="38">
        <v>1602.6</v>
      </c>
      <c r="G50" s="38">
        <v>1665.2</v>
      </c>
      <c r="H50" s="39">
        <v>1727.6</v>
      </c>
    </row>
    <row r="51" spans="2:10" x14ac:dyDescent="0.35">
      <c r="B51" s="32"/>
      <c r="C51" s="38"/>
      <c r="D51" s="38"/>
      <c r="E51" s="38"/>
      <c r="F51" s="38"/>
      <c r="G51" s="38"/>
      <c r="H51" s="39"/>
    </row>
    <row r="52" spans="2:10" x14ac:dyDescent="0.35">
      <c r="B52" s="32"/>
      <c r="C52" s="40">
        <v>2024</v>
      </c>
      <c r="D52" s="40">
        <v>2025</v>
      </c>
      <c r="E52" s="40">
        <v>2026</v>
      </c>
      <c r="F52" s="40">
        <v>2027</v>
      </c>
      <c r="G52" s="40">
        <v>2028</v>
      </c>
      <c r="H52" s="41">
        <v>2029</v>
      </c>
    </row>
    <row r="53" spans="2:10" x14ac:dyDescent="0.35">
      <c r="B53" s="32" t="s">
        <v>54</v>
      </c>
      <c r="C53" s="38">
        <f>C45-C49</f>
        <v>-48.300000000000182</v>
      </c>
      <c r="D53" s="38">
        <f t="shared" ref="D53:H54" si="0">D45-D49</f>
        <v>-38.399999999999864</v>
      </c>
      <c r="E53" s="38">
        <f t="shared" si="0"/>
        <v>-19.899999999999864</v>
      </c>
      <c r="F53" s="38">
        <f t="shared" si="0"/>
        <v>-0.10000000000013642</v>
      </c>
      <c r="G53" s="38">
        <f t="shared" si="0"/>
        <v>4.2000000000000455</v>
      </c>
      <c r="H53" s="39"/>
    </row>
    <row r="54" spans="2:10" x14ac:dyDescent="0.35">
      <c r="B54" s="32" t="s">
        <v>55</v>
      </c>
      <c r="C54" s="38">
        <f>C46-C50</f>
        <v>-49.299999999999955</v>
      </c>
      <c r="D54" s="38">
        <f t="shared" si="0"/>
        <v>-24.700000000000045</v>
      </c>
      <c r="E54" s="38">
        <f t="shared" si="0"/>
        <v>-21.100000000000136</v>
      </c>
      <c r="F54" s="38">
        <f t="shared" si="0"/>
        <v>-9</v>
      </c>
      <c r="G54" s="38">
        <f t="shared" si="0"/>
        <v>2.5</v>
      </c>
      <c r="H54" s="39">
        <f t="shared" si="0"/>
        <v>20.100000000000136</v>
      </c>
    </row>
    <row r="55" spans="2:10" x14ac:dyDescent="0.35">
      <c r="B55" s="32"/>
      <c r="C55" s="38"/>
      <c r="D55" s="38"/>
      <c r="E55" s="38"/>
      <c r="F55" s="38"/>
      <c r="G55" s="38"/>
      <c r="H55" s="39"/>
    </row>
    <row r="56" spans="2:10" x14ac:dyDescent="0.35">
      <c r="B56" s="32"/>
      <c r="C56" s="40">
        <v>2024</v>
      </c>
      <c r="D56" s="40">
        <v>2025</v>
      </c>
      <c r="E56" s="40">
        <v>2026</v>
      </c>
      <c r="F56" s="40">
        <v>2027</v>
      </c>
      <c r="G56" s="40">
        <v>2028</v>
      </c>
      <c r="H56" s="41">
        <v>2029</v>
      </c>
    </row>
    <row r="57" spans="2:10" x14ac:dyDescent="0.35">
      <c r="B57" s="32" t="s">
        <v>56</v>
      </c>
      <c r="C57" s="38">
        <v>13.5</v>
      </c>
      <c r="D57" s="38">
        <v>22</v>
      </c>
      <c r="E57" s="38">
        <v>44.3</v>
      </c>
      <c r="F57" s="38">
        <v>65.3</v>
      </c>
      <c r="G57" s="38">
        <v>73.099999999999994</v>
      </c>
      <c r="H57" s="39"/>
    </row>
    <row r="58" spans="2:10" x14ac:dyDescent="0.35">
      <c r="B58" s="32" t="s">
        <v>57</v>
      </c>
      <c r="C58" s="38">
        <v>21.8</v>
      </c>
      <c r="D58" s="38">
        <v>40.6</v>
      </c>
      <c r="E58" s="38">
        <v>51.6</v>
      </c>
      <c r="F58" s="38">
        <v>67.099999999999994</v>
      </c>
      <c r="G58" s="38">
        <v>82.8</v>
      </c>
      <c r="H58" s="39">
        <v>101.5</v>
      </c>
    </row>
    <row r="59" spans="2:10" x14ac:dyDescent="0.35">
      <c r="B59" s="32"/>
      <c r="C59" s="38"/>
      <c r="D59" s="38"/>
      <c r="E59" s="38"/>
      <c r="F59" s="38"/>
      <c r="G59" s="38"/>
      <c r="H59" s="39"/>
    </row>
    <row r="60" spans="2:10" x14ac:dyDescent="0.35">
      <c r="B60" s="32"/>
      <c r="C60" s="40">
        <v>2024</v>
      </c>
      <c r="D60" s="40">
        <v>2025</v>
      </c>
      <c r="E60" s="40">
        <v>2026</v>
      </c>
      <c r="F60" s="40">
        <v>2027</v>
      </c>
      <c r="G60" s="40">
        <v>2028</v>
      </c>
      <c r="H60" s="41">
        <v>2029</v>
      </c>
      <c r="J60" s="35"/>
    </row>
    <row r="61" spans="2:10" x14ac:dyDescent="0.35">
      <c r="B61" s="32" t="s">
        <v>58</v>
      </c>
      <c r="C61" s="38">
        <v>-3.3</v>
      </c>
      <c r="D61" s="38">
        <v>7</v>
      </c>
      <c r="E61" s="38">
        <v>29.6</v>
      </c>
      <c r="F61" s="38">
        <v>37.9</v>
      </c>
      <c r="G61" s="38">
        <v>43.9</v>
      </c>
      <c r="H61" s="39"/>
      <c r="J61" s="35"/>
    </row>
    <row r="62" spans="2:10" x14ac:dyDescent="0.35">
      <c r="B62" s="32" t="s">
        <v>59</v>
      </c>
      <c r="C62" s="38">
        <v>-51.5</v>
      </c>
      <c r="D62" s="38">
        <v>-22.7</v>
      </c>
      <c r="E62" s="38">
        <v>-12.2</v>
      </c>
      <c r="F62" s="38">
        <v>-5</v>
      </c>
      <c r="G62" s="38">
        <v>-4.2</v>
      </c>
      <c r="H62" s="39">
        <v>2.7</v>
      </c>
    </row>
    <row r="63" spans="2:10" x14ac:dyDescent="0.35">
      <c r="B63" s="32"/>
      <c r="C63" s="38"/>
      <c r="D63" s="38"/>
      <c r="E63" s="38"/>
      <c r="F63" s="38"/>
      <c r="G63" s="38"/>
      <c r="H63" s="39"/>
    </row>
    <row r="64" spans="2:10" x14ac:dyDescent="0.35">
      <c r="B64" s="32"/>
      <c r="C64" s="40">
        <v>2024</v>
      </c>
      <c r="D64" s="40">
        <v>2025</v>
      </c>
      <c r="E64" s="40">
        <v>2026</v>
      </c>
      <c r="F64" s="40">
        <v>2027</v>
      </c>
      <c r="G64" s="40">
        <v>2028</v>
      </c>
      <c r="H64" s="41">
        <v>2029</v>
      </c>
    </row>
    <row r="65" spans="2:9" x14ac:dyDescent="0.35">
      <c r="B65" s="32" t="s">
        <v>60</v>
      </c>
      <c r="C65" s="38">
        <f>-42.5-30</f>
        <v>-72.5</v>
      </c>
      <c r="D65" s="38">
        <v>-75</v>
      </c>
      <c r="E65" s="38">
        <v>-58.2</v>
      </c>
      <c r="F65" s="38">
        <v>-42.6</v>
      </c>
      <c r="G65" s="38">
        <v>-34.5</v>
      </c>
      <c r="H65" s="39"/>
    </row>
    <row r="66" spans="2:9" x14ac:dyDescent="0.35">
      <c r="B66" s="32" t="s">
        <v>61</v>
      </c>
      <c r="C66" s="38">
        <f>-66.2-48</f>
        <v>-114.2</v>
      </c>
      <c r="D66" s="38">
        <f>-30.3-50</f>
        <v>-80.3</v>
      </c>
      <c r="E66" s="38">
        <v>-84.2</v>
      </c>
      <c r="F66" s="38">
        <v>-76.599999999999994</v>
      </c>
      <c r="G66" s="38">
        <f>-46.4-25</f>
        <v>-71.400000000000006</v>
      </c>
      <c r="H66" s="39">
        <v>-53.8</v>
      </c>
    </row>
    <row r="67" spans="2:9" x14ac:dyDescent="0.35">
      <c r="B67" s="32"/>
      <c r="C67" s="38"/>
      <c r="D67" s="38"/>
      <c r="E67" s="38"/>
      <c r="F67" s="38"/>
      <c r="G67" s="38"/>
      <c r="H67" s="39"/>
    </row>
    <row r="68" spans="2:9" x14ac:dyDescent="0.35">
      <c r="B68" s="32"/>
      <c r="C68" s="40">
        <v>2024</v>
      </c>
      <c r="D68" s="40">
        <v>2025</v>
      </c>
      <c r="E68" s="40">
        <v>2026</v>
      </c>
      <c r="F68" s="40">
        <v>2027</v>
      </c>
      <c r="G68" s="40">
        <v>2028</v>
      </c>
      <c r="H68" s="41">
        <v>2029</v>
      </c>
    </row>
    <row r="69" spans="2:9" x14ac:dyDescent="0.35">
      <c r="B69" s="32" t="s">
        <v>62</v>
      </c>
      <c r="C69" s="38">
        <v>61.58</v>
      </c>
      <c r="D69" s="38">
        <v>66.054000000000002</v>
      </c>
      <c r="E69" s="38">
        <v>68.739999999999995</v>
      </c>
      <c r="F69" s="38">
        <v>80.2</v>
      </c>
      <c r="G69" s="38">
        <v>84.5</v>
      </c>
      <c r="H69" s="39"/>
    </row>
    <row r="70" spans="2:9" x14ac:dyDescent="0.35">
      <c r="B70" s="32" t="s">
        <v>63</v>
      </c>
      <c r="C70" s="38"/>
      <c r="D70" s="38">
        <v>50.48</v>
      </c>
      <c r="E70" s="38">
        <v>51.7</v>
      </c>
      <c r="F70" s="38">
        <v>56.8</v>
      </c>
      <c r="G70" s="38">
        <v>60.94</v>
      </c>
      <c r="H70" s="39">
        <v>64.3</v>
      </c>
    </row>
    <row r="71" spans="2:9" x14ac:dyDescent="0.35">
      <c r="B71" s="33" t="s">
        <v>3</v>
      </c>
      <c r="C71" s="42"/>
      <c r="D71" s="42">
        <f>D70-D69</f>
        <v>-15.574000000000005</v>
      </c>
      <c r="E71" s="42">
        <f t="shared" ref="E71:G71" si="1">E70-E69</f>
        <v>-17.039999999999992</v>
      </c>
      <c r="F71" s="42">
        <f t="shared" si="1"/>
        <v>-23.400000000000006</v>
      </c>
      <c r="G71" s="42">
        <f t="shared" si="1"/>
        <v>-23.560000000000002</v>
      </c>
      <c r="H71" s="43"/>
    </row>
    <row r="72" spans="2:9" x14ac:dyDescent="0.35">
      <c r="C72" s="35"/>
      <c r="D72" s="35"/>
      <c r="E72" s="35"/>
      <c r="F72" s="35"/>
      <c r="G72" s="35"/>
      <c r="H72" s="35"/>
    </row>
    <row r="74" spans="2:9" x14ac:dyDescent="0.35">
      <c r="C74" s="36"/>
      <c r="I74" s="36"/>
    </row>
    <row r="75" spans="2:9" x14ac:dyDescent="0.35">
      <c r="C75" s="36"/>
      <c r="D75" s="36"/>
      <c r="G75" s="36"/>
      <c r="I75" s="36"/>
    </row>
  </sheetData>
  <pageMargins left="0.70866141732283472" right="0.70866141732283472" top="0.74803149606299213" bottom="0.15748031496062992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2B5A8-018A-4CC9-813B-679B3E6B0D71}">
  <dimension ref="B2:K69"/>
  <sheetViews>
    <sheetView showGridLines="0" zoomScale="80" zoomScaleNormal="80" workbookViewId="0"/>
  </sheetViews>
  <sheetFormatPr defaultRowHeight="14.5" x14ac:dyDescent="0.35"/>
  <cols>
    <col min="1" max="1" width="3.6328125" style="30" customWidth="1"/>
    <col min="2" max="2" width="11.26953125" style="30" customWidth="1"/>
    <col min="3" max="4" width="9.1796875" style="30" customWidth="1"/>
    <col min="5" max="10" width="8.7265625" style="30"/>
    <col min="11" max="11" width="12.453125" style="30" customWidth="1"/>
    <col min="12" max="16384" width="8.7265625" style="30"/>
  </cols>
  <sheetData>
    <row r="2" spans="2:8" ht="17.5" x14ac:dyDescent="0.35">
      <c r="B2" s="20" t="s">
        <v>94</v>
      </c>
      <c r="C2" s="6"/>
      <c r="D2" s="6"/>
      <c r="E2" s="1"/>
      <c r="F2" s="1"/>
      <c r="G2" s="1"/>
      <c r="H2"/>
    </row>
    <row r="3" spans="2:8" ht="18" x14ac:dyDescent="0.4">
      <c r="B3" s="7" t="s">
        <v>1</v>
      </c>
      <c r="C3" s="13" t="s">
        <v>92</v>
      </c>
      <c r="D3" s="9"/>
      <c r="E3" s="1"/>
      <c r="F3" s="1"/>
      <c r="G3" s="1"/>
      <c r="H3"/>
    </row>
    <row r="4" spans="2:8" x14ac:dyDescent="0.35">
      <c r="B4" s="7" t="s">
        <v>12</v>
      </c>
      <c r="C4" s="14" t="s">
        <v>93</v>
      </c>
      <c r="D4" s="8"/>
      <c r="E4" s="1"/>
      <c r="F4" s="1"/>
      <c r="G4" s="1"/>
      <c r="H4"/>
    </row>
    <row r="5" spans="2:8" x14ac:dyDescent="0.35">
      <c r="B5" s="7" t="s">
        <v>13</v>
      </c>
      <c r="C5" s="13"/>
      <c r="D5" s="8"/>
      <c r="E5" s="1"/>
      <c r="F5" s="1"/>
      <c r="G5" s="1"/>
      <c r="H5"/>
    </row>
    <row r="35" spans="2:11" ht="18.5" x14ac:dyDescent="0.45">
      <c r="B35" s="53" t="s">
        <v>71</v>
      </c>
      <c r="C35" s="54"/>
      <c r="D35" s="54"/>
      <c r="E35" s="54"/>
      <c r="F35" s="54"/>
      <c r="G35" s="54"/>
      <c r="H35" s="54"/>
      <c r="I35" s="54"/>
      <c r="J35" s="54"/>
      <c r="K35" s="55"/>
    </row>
    <row r="36" spans="2:11" x14ac:dyDescent="0.35">
      <c r="B36" s="56"/>
      <c r="C36" s="57"/>
      <c r="D36" s="57"/>
      <c r="E36" s="57"/>
      <c r="F36" s="57"/>
      <c r="G36" s="57"/>
      <c r="H36" s="57"/>
      <c r="I36" s="57"/>
      <c r="J36" s="57"/>
      <c r="K36" s="58"/>
    </row>
    <row r="37" spans="2:11" x14ac:dyDescent="0.35">
      <c r="B37" s="67"/>
      <c r="C37" s="68" t="s">
        <v>72</v>
      </c>
      <c r="D37" s="68" t="s">
        <v>73</v>
      </c>
      <c r="E37" s="68" t="s">
        <v>74</v>
      </c>
      <c r="F37" s="68" t="s">
        <v>75</v>
      </c>
      <c r="G37" s="68" t="s">
        <v>76</v>
      </c>
      <c r="H37" s="68" t="s">
        <v>77</v>
      </c>
      <c r="I37" s="69"/>
      <c r="J37" s="69"/>
      <c r="K37" s="70"/>
    </row>
    <row r="38" spans="2:11" x14ac:dyDescent="0.35">
      <c r="B38" s="60" t="s">
        <v>15</v>
      </c>
      <c r="C38" s="61">
        <v>4.0999999999999996</v>
      </c>
      <c r="D38" s="61">
        <v>47.7</v>
      </c>
      <c r="E38" s="61">
        <v>43.6</v>
      </c>
      <c r="F38" s="62">
        <v>0.11666666666666675</v>
      </c>
      <c r="G38" s="62">
        <v>44.133333333333333</v>
      </c>
      <c r="H38" s="62">
        <v>44.016666666666659</v>
      </c>
      <c r="I38" s="57"/>
      <c r="J38" s="57"/>
      <c r="K38" s="58"/>
    </row>
    <row r="39" spans="2:11" x14ac:dyDescent="0.35">
      <c r="B39" s="60" t="s">
        <v>16</v>
      </c>
      <c r="C39" s="61">
        <v>-7</v>
      </c>
      <c r="D39" s="61">
        <v>45.1</v>
      </c>
      <c r="E39" s="61">
        <v>52.1</v>
      </c>
      <c r="F39" s="62">
        <v>0.11666666666666675</v>
      </c>
      <c r="G39" s="62">
        <v>44.133333333333333</v>
      </c>
      <c r="H39" s="62">
        <v>44.016666666666659</v>
      </c>
      <c r="I39" s="57"/>
      <c r="J39" s="57"/>
      <c r="K39" s="58"/>
    </row>
    <row r="40" spans="2:11" x14ac:dyDescent="0.35">
      <c r="B40" s="60" t="s">
        <v>17</v>
      </c>
      <c r="C40" s="61">
        <v>2</v>
      </c>
      <c r="D40" s="61">
        <v>40.5</v>
      </c>
      <c r="E40" s="61">
        <v>38.6</v>
      </c>
      <c r="F40" s="62">
        <v>0.11666666666666675</v>
      </c>
      <c r="G40" s="62">
        <v>44.133333333333333</v>
      </c>
      <c r="H40" s="62">
        <v>44.016666666666659</v>
      </c>
      <c r="I40" s="57"/>
      <c r="J40" s="57"/>
      <c r="K40" s="58"/>
    </row>
    <row r="41" spans="2:11" x14ac:dyDescent="0.35">
      <c r="B41" s="60" t="s">
        <v>18</v>
      </c>
      <c r="C41" s="61">
        <v>4.8</v>
      </c>
      <c r="D41" s="61">
        <v>48.7</v>
      </c>
      <c r="E41" s="61">
        <v>43.9</v>
      </c>
      <c r="F41" s="62">
        <v>0.11666666666666675</v>
      </c>
      <c r="G41" s="62">
        <v>44.133333333333333</v>
      </c>
      <c r="H41" s="62">
        <v>44.016666666666659</v>
      </c>
      <c r="I41" s="57"/>
      <c r="J41" s="57"/>
      <c r="K41" s="58"/>
    </row>
    <row r="42" spans="2:11" x14ac:dyDescent="0.35">
      <c r="B42" s="60" t="s">
        <v>19</v>
      </c>
      <c r="C42" s="61">
        <v>3</v>
      </c>
      <c r="D42" s="61">
        <v>47.2</v>
      </c>
      <c r="E42" s="61">
        <v>44.1</v>
      </c>
      <c r="F42" s="62">
        <v>0.11666666666666675</v>
      </c>
      <c r="G42" s="62">
        <v>44.133333333333333</v>
      </c>
      <c r="H42" s="62">
        <v>44.016666666666659</v>
      </c>
      <c r="I42" s="57"/>
      <c r="J42" s="57"/>
      <c r="K42" s="58"/>
    </row>
    <row r="43" spans="2:11" x14ac:dyDescent="0.35">
      <c r="B43" s="60" t="s">
        <v>20</v>
      </c>
      <c r="C43" s="61">
        <v>-1.9</v>
      </c>
      <c r="D43" s="61">
        <v>42.3</v>
      </c>
      <c r="E43" s="61">
        <v>44.2</v>
      </c>
      <c r="F43" s="62">
        <v>0.11666666666666675</v>
      </c>
      <c r="G43" s="62">
        <v>44.133333333333333</v>
      </c>
      <c r="H43" s="62">
        <v>44.016666666666659</v>
      </c>
      <c r="I43" s="57"/>
      <c r="J43" s="57"/>
      <c r="K43" s="58"/>
    </row>
    <row r="44" spans="2:11" x14ac:dyDescent="0.35">
      <c r="B44" s="60" t="s">
        <v>21</v>
      </c>
      <c r="C44" s="61">
        <v>1.4</v>
      </c>
      <c r="D44" s="61">
        <v>41.7</v>
      </c>
      <c r="E44" s="61">
        <v>40.299999999999997</v>
      </c>
      <c r="F44" s="62">
        <v>0.11666666666666675</v>
      </c>
      <c r="G44" s="62">
        <v>44.133333333333333</v>
      </c>
      <c r="H44" s="62">
        <v>44.016666666666659</v>
      </c>
      <c r="I44" s="57"/>
      <c r="J44" s="57"/>
      <c r="K44" s="58"/>
    </row>
    <row r="45" spans="2:11" x14ac:dyDescent="0.35">
      <c r="B45" s="60" t="s">
        <v>22</v>
      </c>
      <c r="C45" s="61">
        <v>1.4</v>
      </c>
      <c r="D45" s="61">
        <v>48.3</v>
      </c>
      <c r="E45" s="61">
        <v>46.9</v>
      </c>
      <c r="F45" s="62">
        <v>0.11666666666666675</v>
      </c>
      <c r="G45" s="62">
        <v>44.133333333333333</v>
      </c>
      <c r="H45" s="62">
        <v>44.016666666666659</v>
      </c>
      <c r="I45" s="57"/>
      <c r="J45" s="57"/>
      <c r="K45" s="58"/>
    </row>
    <row r="46" spans="2:11" x14ac:dyDescent="0.35">
      <c r="B46" s="60" t="s">
        <v>23</v>
      </c>
      <c r="C46" s="61">
        <v>-1.6</v>
      </c>
      <c r="D46" s="61">
        <v>43.3</v>
      </c>
      <c r="E46" s="61">
        <v>44.9</v>
      </c>
      <c r="F46" s="62">
        <v>0.11666666666666675</v>
      </c>
      <c r="G46" s="62">
        <v>44.133333333333333</v>
      </c>
      <c r="H46" s="62">
        <v>44.016666666666659</v>
      </c>
      <c r="I46" s="57"/>
      <c r="J46" s="57"/>
      <c r="K46" s="58"/>
    </row>
    <row r="47" spans="2:11" x14ac:dyDescent="0.35">
      <c r="B47" s="60" t="s">
        <v>24</v>
      </c>
      <c r="C47" s="61">
        <v>-3.1</v>
      </c>
      <c r="D47" s="61">
        <v>41</v>
      </c>
      <c r="E47" s="61">
        <v>44.1</v>
      </c>
      <c r="F47" s="62">
        <v>0.11666666666666675</v>
      </c>
      <c r="G47" s="62">
        <v>44.133333333333333</v>
      </c>
      <c r="H47" s="62">
        <v>44.016666666666659</v>
      </c>
      <c r="I47" s="57"/>
      <c r="J47" s="57"/>
      <c r="K47" s="58"/>
    </row>
    <row r="48" spans="2:11" x14ac:dyDescent="0.35">
      <c r="B48" s="60" t="s">
        <v>25</v>
      </c>
      <c r="C48" s="61">
        <v>-1.2</v>
      </c>
      <c r="D48" s="61">
        <v>39.200000000000003</v>
      </c>
      <c r="E48" s="61">
        <v>40.4</v>
      </c>
      <c r="F48" s="62">
        <v>0.11666666666666675</v>
      </c>
      <c r="G48" s="62">
        <v>44.133333333333333</v>
      </c>
      <c r="H48" s="62">
        <v>44.016666666666659</v>
      </c>
      <c r="I48" s="57"/>
      <c r="J48" s="57"/>
      <c r="K48" s="58"/>
    </row>
    <row r="49" spans="2:11" x14ac:dyDescent="0.35">
      <c r="B49" s="60" t="s">
        <v>26</v>
      </c>
      <c r="C49" s="61">
        <v>-0.5</v>
      </c>
      <c r="D49" s="61">
        <v>44.6</v>
      </c>
      <c r="E49" s="61">
        <v>45.1</v>
      </c>
      <c r="F49" s="62">
        <v>0.11666666666666675</v>
      </c>
      <c r="G49" s="62">
        <v>44.133333333333333</v>
      </c>
      <c r="H49" s="62">
        <v>44.016666666666659</v>
      </c>
      <c r="I49" s="57"/>
      <c r="J49" s="57"/>
      <c r="K49" s="58"/>
    </row>
    <row r="50" spans="2:11" x14ac:dyDescent="0.35">
      <c r="B50" s="60" t="s">
        <v>27</v>
      </c>
      <c r="C50" s="61">
        <v>-7</v>
      </c>
      <c r="D50" s="61">
        <v>40.9</v>
      </c>
      <c r="E50" s="61">
        <v>47.9</v>
      </c>
      <c r="F50" s="62">
        <v>-7.0666666666666664</v>
      </c>
      <c r="G50" s="62">
        <v>41.999999999999993</v>
      </c>
      <c r="H50" s="62">
        <v>49.066666666666663</v>
      </c>
      <c r="I50" s="57"/>
      <c r="J50" s="57"/>
      <c r="K50" s="58"/>
    </row>
    <row r="51" spans="2:11" x14ac:dyDescent="0.35">
      <c r="B51" s="60" t="s">
        <v>28</v>
      </c>
      <c r="C51" s="61">
        <v>-12.6</v>
      </c>
      <c r="D51" s="61">
        <v>42</v>
      </c>
      <c r="E51" s="61">
        <v>54.6</v>
      </c>
      <c r="F51" s="62">
        <v>-7.0666666666666664</v>
      </c>
      <c r="G51" s="62">
        <v>41.999999999999993</v>
      </c>
      <c r="H51" s="62">
        <v>49.066666666666663</v>
      </c>
      <c r="I51" s="57"/>
      <c r="J51" s="57"/>
      <c r="K51" s="58"/>
    </row>
    <row r="52" spans="2:11" x14ac:dyDescent="0.35">
      <c r="B52" s="60" t="s">
        <v>29</v>
      </c>
      <c r="C52" s="61">
        <v>-7.5</v>
      </c>
      <c r="D52" s="61">
        <v>41.3</v>
      </c>
      <c r="E52" s="61">
        <v>48.9</v>
      </c>
      <c r="F52" s="62">
        <v>-7.0666666666666664</v>
      </c>
      <c r="G52" s="62">
        <v>41.999999999999993</v>
      </c>
      <c r="H52" s="62">
        <v>49.066666666666663</v>
      </c>
      <c r="I52" s="57"/>
      <c r="J52" s="57"/>
      <c r="K52" s="58"/>
    </row>
    <row r="53" spans="2:11" x14ac:dyDescent="0.35">
      <c r="B53" s="60" t="s">
        <v>30</v>
      </c>
      <c r="C53" s="61">
        <v>-8.6</v>
      </c>
      <c r="D53" s="61">
        <v>44.5</v>
      </c>
      <c r="E53" s="61">
        <v>53</v>
      </c>
      <c r="F53" s="62">
        <v>-7.0666666666666664</v>
      </c>
      <c r="G53" s="62">
        <v>41.999999999999993</v>
      </c>
      <c r="H53" s="62">
        <v>49.066666666666663</v>
      </c>
      <c r="I53" s="57"/>
      <c r="J53" s="57"/>
      <c r="K53" s="58"/>
    </row>
    <row r="54" spans="2:11" x14ac:dyDescent="0.35">
      <c r="B54" s="60" t="s">
        <v>31</v>
      </c>
      <c r="C54" s="61">
        <v>-7.9</v>
      </c>
      <c r="D54" s="61">
        <v>44.1</v>
      </c>
      <c r="E54" s="61">
        <v>52</v>
      </c>
      <c r="F54" s="62">
        <v>-7.0666666666666664</v>
      </c>
      <c r="G54" s="62">
        <v>41.999999999999993</v>
      </c>
      <c r="H54" s="62">
        <v>49.066666666666663</v>
      </c>
      <c r="I54" s="57"/>
      <c r="J54" s="57"/>
      <c r="K54" s="58"/>
    </row>
    <row r="55" spans="2:11" x14ac:dyDescent="0.35">
      <c r="B55" s="60" t="s">
        <v>32</v>
      </c>
      <c r="C55" s="61">
        <v>-10.5</v>
      </c>
      <c r="D55" s="61">
        <v>41.2</v>
      </c>
      <c r="E55" s="61">
        <v>51.7</v>
      </c>
      <c r="F55" s="62">
        <v>-7.0666666666666664</v>
      </c>
      <c r="G55" s="62">
        <v>41.999999999999993</v>
      </c>
      <c r="H55" s="62">
        <v>49.066666666666663</v>
      </c>
      <c r="I55" s="57"/>
      <c r="J55" s="57"/>
      <c r="K55" s="58"/>
    </row>
    <row r="56" spans="2:11" x14ac:dyDescent="0.35">
      <c r="B56" s="60" t="s">
        <v>33</v>
      </c>
      <c r="C56" s="61">
        <v>-6.8</v>
      </c>
      <c r="D56" s="61">
        <v>38.200000000000003</v>
      </c>
      <c r="E56" s="61">
        <v>45</v>
      </c>
      <c r="F56" s="62">
        <v>-7.0666666666666664</v>
      </c>
      <c r="G56" s="62">
        <v>41.999999999999993</v>
      </c>
      <c r="H56" s="62">
        <v>49.066666666666663</v>
      </c>
      <c r="I56" s="57"/>
      <c r="J56" s="57"/>
      <c r="K56" s="58"/>
    </row>
    <row r="57" spans="2:11" x14ac:dyDescent="0.35">
      <c r="B57" s="60" t="s">
        <v>34</v>
      </c>
      <c r="C57" s="61">
        <v>-8.4</v>
      </c>
      <c r="D57" s="61">
        <v>41.2</v>
      </c>
      <c r="E57" s="61">
        <v>49.6</v>
      </c>
      <c r="F57" s="62">
        <v>-7.0666666666666664</v>
      </c>
      <c r="G57" s="62">
        <v>41.999999999999993</v>
      </c>
      <c r="H57" s="62">
        <v>49.066666666666663</v>
      </c>
      <c r="I57" s="57"/>
      <c r="J57" s="57"/>
      <c r="K57" s="58"/>
    </row>
    <row r="58" spans="2:11" x14ac:dyDescent="0.35">
      <c r="B58" s="60" t="s">
        <v>35</v>
      </c>
      <c r="C58" s="61">
        <v>-0.5</v>
      </c>
      <c r="D58" s="61">
        <v>46.5</v>
      </c>
      <c r="E58" s="61">
        <v>47</v>
      </c>
      <c r="F58" s="62">
        <v>-7.0666666666666664</v>
      </c>
      <c r="G58" s="62">
        <v>41.999999999999993</v>
      </c>
      <c r="H58" s="62">
        <v>49.066666666666663</v>
      </c>
      <c r="I58" s="57"/>
      <c r="J58" s="57"/>
      <c r="K58" s="58"/>
    </row>
    <row r="59" spans="2:11" x14ac:dyDescent="0.35">
      <c r="B59" s="60" t="s">
        <v>36</v>
      </c>
      <c r="C59" s="61">
        <v>-4</v>
      </c>
      <c r="D59" s="61">
        <v>42.9</v>
      </c>
      <c r="E59" s="61">
        <v>46.9</v>
      </c>
      <c r="F59" s="62">
        <v>-7.0666666666666664</v>
      </c>
      <c r="G59" s="62">
        <v>41.999999999999993</v>
      </c>
      <c r="H59" s="62">
        <v>49.066666666666663</v>
      </c>
      <c r="I59" s="57"/>
      <c r="J59" s="57"/>
      <c r="K59" s="58"/>
    </row>
    <row r="60" spans="2:11" x14ac:dyDescent="0.35">
      <c r="B60" s="60" t="s">
        <v>37</v>
      </c>
      <c r="C60" s="61">
        <v>-4.9000000000000004</v>
      </c>
      <c r="D60" s="61">
        <v>39</v>
      </c>
      <c r="E60" s="61">
        <v>43.9</v>
      </c>
      <c r="F60" s="62">
        <v>-7.0666666666666664</v>
      </c>
      <c r="G60" s="62">
        <v>41.999999999999993</v>
      </c>
      <c r="H60" s="62">
        <v>49.066666666666663</v>
      </c>
      <c r="I60" s="57"/>
      <c r="J60" s="57"/>
      <c r="K60" s="58"/>
    </row>
    <row r="61" spans="2:11" x14ac:dyDescent="0.35">
      <c r="B61" s="60" t="s">
        <v>38</v>
      </c>
      <c r="C61" s="61">
        <v>-6.1</v>
      </c>
      <c r="D61" s="61">
        <v>42.2</v>
      </c>
      <c r="E61" s="61">
        <v>48.3</v>
      </c>
      <c r="F61" s="62">
        <v>-7.0666666666666664</v>
      </c>
      <c r="G61" s="62">
        <v>41.999999999999993</v>
      </c>
      <c r="H61" s="62">
        <v>49.066666666666663</v>
      </c>
      <c r="I61" s="57"/>
      <c r="J61" s="57"/>
      <c r="K61" s="58"/>
    </row>
    <row r="62" spans="2:11" x14ac:dyDescent="0.35">
      <c r="B62" s="60" t="s">
        <v>39</v>
      </c>
      <c r="C62" s="61">
        <v>-2.2000000000000002</v>
      </c>
      <c r="D62" s="61">
        <v>42.3</v>
      </c>
      <c r="E62" s="61">
        <v>44.5</v>
      </c>
      <c r="F62" s="62">
        <v>-2.0250000000000004</v>
      </c>
      <c r="G62" s="62">
        <v>43.125</v>
      </c>
      <c r="H62" s="62">
        <v>45.15</v>
      </c>
      <c r="I62" s="57"/>
      <c r="J62" s="57"/>
      <c r="K62" s="58"/>
    </row>
    <row r="63" spans="2:11" x14ac:dyDescent="0.35">
      <c r="B63" s="60" t="s">
        <v>40</v>
      </c>
      <c r="C63" s="61">
        <v>-4.7</v>
      </c>
      <c r="D63" s="61">
        <v>40</v>
      </c>
      <c r="E63" s="61">
        <v>44.7</v>
      </c>
      <c r="F63" s="62">
        <v>-2.0250000000000004</v>
      </c>
      <c r="G63" s="62">
        <v>43.125</v>
      </c>
      <c r="H63" s="62">
        <v>45.15</v>
      </c>
      <c r="I63" s="57"/>
      <c r="J63" s="57"/>
      <c r="K63" s="58"/>
    </row>
    <row r="64" spans="2:11" x14ac:dyDescent="0.35">
      <c r="B64" s="60" t="s">
        <v>41</v>
      </c>
      <c r="C64" s="61">
        <v>-1.8</v>
      </c>
      <c r="D64" s="61">
        <v>40.1</v>
      </c>
      <c r="E64" s="61">
        <v>41.9</v>
      </c>
      <c r="F64" s="62">
        <v>-2.0250000000000004</v>
      </c>
      <c r="G64" s="62">
        <v>43.125</v>
      </c>
      <c r="H64" s="62">
        <v>45.15</v>
      </c>
      <c r="I64" s="57"/>
      <c r="J64" s="57"/>
      <c r="K64" s="58"/>
    </row>
    <row r="65" spans="2:11" x14ac:dyDescent="0.35">
      <c r="B65" s="60" t="s">
        <v>42</v>
      </c>
      <c r="C65" s="61">
        <v>0.6</v>
      </c>
      <c r="D65" s="61">
        <v>50.1</v>
      </c>
      <c r="E65" s="61">
        <v>49.5</v>
      </c>
      <c r="F65" s="62">
        <v>-2.0250000000000004</v>
      </c>
      <c r="G65" s="62">
        <v>43.125</v>
      </c>
      <c r="H65" s="62">
        <v>45.15</v>
      </c>
      <c r="I65" s="57"/>
      <c r="J65" s="57"/>
      <c r="K65" s="58"/>
    </row>
    <row r="66" spans="2:11" x14ac:dyDescent="0.35">
      <c r="B66" s="60" t="s">
        <v>78</v>
      </c>
      <c r="C66" s="61">
        <v>-3.2678571428571428</v>
      </c>
      <c r="D66" s="61">
        <v>43.074999999999996</v>
      </c>
      <c r="E66" s="61">
        <v>46.342857142857149</v>
      </c>
      <c r="F66" s="57"/>
      <c r="G66" s="57"/>
      <c r="H66" s="57"/>
      <c r="I66" s="57"/>
      <c r="J66" s="57"/>
      <c r="K66" s="58"/>
    </row>
    <row r="67" spans="2:11" x14ac:dyDescent="0.35">
      <c r="B67" s="60" t="s">
        <v>79</v>
      </c>
      <c r="C67" s="61">
        <v>0.11666666666666675</v>
      </c>
      <c r="D67" s="61">
        <v>44.133333333333333</v>
      </c>
      <c r="E67" s="61">
        <v>44.016666666666659</v>
      </c>
      <c r="F67" s="57"/>
      <c r="G67" s="57"/>
      <c r="H67" s="57"/>
      <c r="I67" s="57"/>
      <c r="J67" s="57"/>
      <c r="K67" s="58"/>
    </row>
    <row r="68" spans="2:11" x14ac:dyDescent="0.35">
      <c r="B68" s="60" t="s">
        <v>80</v>
      </c>
      <c r="C68" s="61">
        <v>-7.0666666666666664</v>
      </c>
      <c r="D68" s="61">
        <v>41.999999999999993</v>
      </c>
      <c r="E68" s="61">
        <v>49.066666666666663</v>
      </c>
      <c r="F68" s="57"/>
      <c r="G68" s="57"/>
      <c r="H68" s="57"/>
      <c r="I68" s="57"/>
      <c r="J68" s="57"/>
      <c r="K68" s="58"/>
    </row>
    <row r="69" spans="2:11" x14ac:dyDescent="0.35">
      <c r="B69" s="63" t="s">
        <v>81</v>
      </c>
      <c r="C69" s="64">
        <v>-2.0250000000000004</v>
      </c>
      <c r="D69" s="64">
        <v>43.125</v>
      </c>
      <c r="E69" s="64">
        <v>45.15</v>
      </c>
      <c r="F69" s="65"/>
      <c r="G69" s="65"/>
      <c r="H69" s="65"/>
      <c r="I69" s="65"/>
      <c r="J69" s="65"/>
      <c r="K69" s="66"/>
    </row>
  </sheetData>
  <pageMargins left="0.75" right="0.75" top="0.75" bottom="0.5" header="0.5" footer="0.75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CC191-B7C0-4219-9D6F-4920A701117A}">
  <dimension ref="B2:N32"/>
  <sheetViews>
    <sheetView showGridLines="0" zoomScale="80" zoomScaleNormal="80" workbookViewId="0"/>
  </sheetViews>
  <sheetFormatPr defaultRowHeight="14.5" x14ac:dyDescent="0.35"/>
  <cols>
    <col min="3" max="3" width="10.54296875" customWidth="1"/>
  </cols>
  <sheetData>
    <row r="2" spans="2:14" ht="17.5" x14ac:dyDescent="0.35">
      <c r="B2" s="20" t="s">
        <v>95</v>
      </c>
      <c r="C2" s="6"/>
      <c r="D2" s="6"/>
      <c r="E2" s="1"/>
      <c r="F2" s="1"/>
      <c r="G2" s="1"/>
      <c r="I2" s="30"/>
      <c r="J2" s="30"/>
      <c r="K2" s="30"/>
      <c r="L2" s="30"/>
      <c r="M2" s="30"/>
      <c r="N2" s="30"/>
    </row>
    <row r="3" spans="2:14" ht="18" x14ac:dyDescent="0.4">
      <c r="B3" s="7" t="s">
        <v>1</v>
      </c>
      <c r="C3" s="13" t="s">
        <v>97</v>
      </c>
      <c r="D3" s="9"/>
      <c r="E3" s="1"/>
      <c r="F3" s="1"/>
      <c r="G3" s="1"/>
      <c r="I3" s="30"/>
      <c r="J3" s="30"/>
      <c r="K3" s="30"/>
      <c r="L3" s="30"/>
      <c r="M3" s="30"/>
      <c r="N3" s="30"/>
    </row>
    <row r="4" spans="2:14" x14ac:dyDescent="0.35">
      <c r="B4" s="7" t="s">
        <v>12</v>
      </c>
      <c r="C4" s="14" t="s">
        <v>96</v>
      </c>
      <c r="D4" s="8"/>
      <c r="E4" s="1"/>
      <c r="F4" s="1"/>
      <c r="G4" s="1"/>
      <c r="I4" s="30"/>
      <c r="J4" s="30"/>
      <c r="K4" s="30"/>
      <c r="L4" s="30"/>
      <c r="M4" s="30"/>
      <c r="N4" s="30"/>
    </row>
    <row r="5" spans="2:14" x14ac:dyDescent="0.35">
      <c r="B5" s="7" t="s">
        <v>13</v>
      </c>
      <c r="C5" s="13"/>
      <c r="D5" s="8"/>
      <c r="E5" s="1"/>
      <c r="F5" s="1"/>
      <c r="G5" s="1"/>
      <c r="I5" s="30"/>
      <c r="J5" s="30"/>
      <c r="K5" s="30"/>
      <c r="L5" s="30"/>
      <c r="M5" s="30"/>
      <c r="N5" s="30"/>
    </row>
    <row r="6" spans="2:14" x14ac:dyDescent="0.3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29" spans="2:9" x14ac:dyDescent="0.35">
      <c r="B29" s="31"/>
      <c r="C29" s="16">
        <v>2023</v>
      </c>
      <c r="D29" s="16">
        <v>2024</v>
      </c>
      <c r="E29" s="16">
        <v>2025</v>
      </c>
      <c r="F29" s="16">
        <v>2026</v>
      </c>
      <c r="G29" s="16">
        <v>2027</v>
      </c>
      <c r="H29" s="16">
        <v>2028</v>
      </c>
      <c r="I29" s="17">
        <v>2029</v>
      </c>
    </row>
    <row r="30" spans="2:9" x14ac:dyDescent="0.35">
      <c r="B30" s="32" t="s">
        <v>82</v>
      </c>
      <c r="C30" s="73">
        <v>14.500000000000007</v>
      </c>
      <c r="D30" s="73">
        <v>-41.85291517157782</v>
      </c>
      <c r="E30" s="73">
        <v>-22.203165364248051</v>
      </c>
      <c r="F30" s="73">
        <v>-14.767434840360373</v>
      </c>
      <c r="G30" s="73">
        <v>-2.6839774750393346</v>
      </c>
      <c r="H30" s="73">
        <v>8.7220012142049086</v>
      </c>
      <c r="I30" s="74">
        <v>23.219442641047102</v>
      </c>
    </row>
    <row r="31" spans="2:9" x14ac:dyDescent="0.35">
      <c r="B31" s="32" t="s">
        <v>83</v>
      </c>
      <c r="C31" s="75">
        <v>23.228800000000092</v>
      </c>
      <c r="D31" s="75">
        <v>21.800000000000399</v>
      </c>
      <c r="E31" s="75">
        <v>40.699999999999591</v>
      </c>
      <c r="F31" s="75">
        <v>51.600000000000364</v>
      </c>
      <c r="G31" s="75">
        <v>66.999999999999773</v>
      </c>
      <c r="H31" s="75">
        <v>82.500000000000455</v>
      </c>
      <c r="I31" s="76">
        <v>101.29999999999995</v>
      </c>
    </row>
    <row r="32" spans="2:9" x14ac:dyDescent="0.35">
      <c r="B32" s="33"/>
      <c r="C32" s="4"/>
      <c r="D32" s="4"/>
      <c r="E32" s="4"/>
      <c r="F32" s="4"/>
      <c r="G32" s="4"/>
      <c r="H32" s="4"/>
      <c r="I32" s="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C4941-DAB9-4F36-8FC4-961C606D6537}">
  <dimension ref="B2:N33"/>
  <sheetViews>
    <sheetView showGridLines="0" zoomScale="80" zoomScaleNormal="80" workbookViewId="0"/>
  </sheetViews>
  <sheetFormatPr defaultRowHeight="14.5" x14ac:dyDescent="0.35"/>
  <cols>
    <col min="2" max="2" width="15.26953125" customWidth="1"/>
    <col min="3" max="3" width="12.08984375" customWidth="1"/>
  </cols>
  <sheetData>
    <row r="2" spans="2:14" ht="17.5" x14ac:dyDescent="0.35">
      <c r="B2" s="20" t="s">
        <v>98</v>
      </c>
      <c r="C2" s="6"/>
      <c r="D2" s="6"/>
      <c r="E2" s="1"/>
      <c r="F2" s="1"/>
      <c r="G2" s="1"/>
      <c r="I2" s="30"/>
      <c r="J2" s="30"/>
      <c r="K2" s="30"/>
      <c r="L2" s="30"/>
      <c r="M2" s="30"/>
      <c r="N2" s="30"/>
    </row>
    <row r="3" spans="2:14" ht="18" x14ac:dyDescent="0.4">
      <c r="B3" s="7" t="s">
        <v>1</v>
      </c>
      <c r="C3" s="13" t="s">
        <v>99</v>
      </c>
      <c r="D3" s="9"/>
      <c r="E3" s="1"/>
      <c r="F3" s="1"/>
      <c r="G3" s="1"/>
      <c r="I3" s="30"/>
      <c r="J3" s="30"/>
      <c r="K3" s="30"/>
      <c r="L3" s="30"/>
      <c r="M3" s="30"/>
      <c r="N3" s="30"/>
    </row>
    <row r="4" spans="2:14" x14ac:dyDescent="0.35">
      <c r="B4" s="7" t="s">
        <v>12</v>
      </c>
      <c r="C4" s="14" t="s">
        <v>100</v>
      </c>
      <c r="D4" s="8"/>
      <c r="E4" s="1"/>
      <c r="F4" s="1"/>
      <c r="G4" s="1"/>
      <c r="I4" s="30"/>
      <c r="J4" s="30"/>
      <c r="K4" s="30"/>
      <c r="L4" s="30"/>
      <c r="M4" s="30"/>
      <c r="N4" s="30"/>
    </row>
    <row r="5" spans="2:14" x14ac:dyDescent="0.35">
      <c r="B5" s="7" t="s">
        <v>13</v>
      </c>
      <c r="C5" s="13"/>
      <c r="D5" s="8"/>
      <c r="E5" s="1"/>
      <c r="F5" s="1"/>
      <c r="G5" s="1"/>
      <c r="I5" s="30"/>
      <c r="J5" s="30"/>
      <c r="K5" s="30"/>
      <c r="L5" s="30"/>
      <c r="M5" s="30"/>
      <c r="N5" s="30"/>
    </row>
    <row r="31" spans="2:5" x14ac:dyDescent="0.35">
      <c r="B31" s="37"/>
      <c r="C31" s="71" t="s">
        <v>84</v>
      </c>
      <c r="D31" s="71" t="s">
        <v>85</v>
      </c>
      <c r="E31" s="72"/>
    </row>
    <row r="32" spans="2:5" x14ac:dyDescent="0.35">
      <c r="B32" s="32" t="s">
        <v>86</v>
      </c>
      <c r="C32" s="2">
        <v>-51.2</v>
      </c>
      <c r="D32" s="2">
        <v>-44.5</v>
      </c>
      <c r="E32" s="3"/>
    </row>
    <row r="33" spans="2:5" x14ac:dyDescent="0.35">
      <c r="B33" s="33" t="s">
        <v>87</v>
      </c>
      <c r="C33" s="4">
        <v>-26.3</v>
      </c>
      <c r="D33" s="4">
        <v>-66.2</v>
      </c>
      <c r="E33" s="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651C-ED1D-4095-B228-F0DD216197BB}">
  <dimension ref="B2:N39"/>
  <sheetViews>
    <sheetView showGridLines="0" zoomScale="80" zoomScaleNormal="80" workbookViewId="0"/>
  </sheetViews>
  <sheetFormatPr defaultRowHeight="14.5" x14ac:dyDescent="0.35"/>
  <cols>
    <col min="2" max="2" width="21.08984375" bestFit="1" customWidth="1"/>
  </cols>
  <sheetData>
    <row r="2" spans="2:14" ht="17.5" x14ac:dyDescent="0.35">
      <c r="B2" s="20" t="s">
        <v>101</v>
      </c>
      <c r="C2" s="6"/>
      <c r="D2" s="6"/>
      <c r="E2" s="1"/>
      <c r="F2" s="1"/>
      <c r="G2" s="1"/>
      <c r="I2" s="30"/>
      <c r="J2" s="30"/>
      <c r="K2" s="30"/>
      <c r="L2" s="30"/>
      <c r="M2" s="30"/>
      <c r="N2" s="30"/>
    </row>
    <row r="3" spans="2:14" ht="18" x14ac:dyDescent="0.4">
      <c r="B3" s="7" t="s">
        <v>1</v>
      </c>
      <c r="C3" s="13" t="s">
        <v>102</v>
      </c>
      <c r="D3" s="9"/>
      <c r="E3" s="1"/>
      <c r="F3" s="1"/>
      <c r="G3" s="1"/>
      <c r="I3" s="30"/>
      <c r="J3" s="30"/>
      <c r="K3" s="30"/>
      <c r="L3" s="30"/>
      <c r="M3" s="30"/>
      <c r="N3" s="30"/>
    </row>
    <row r="4" spans="2:14" x14ac:dyDescent="0.35">
      <c r="B4" s="7" t="s">
        <v>12</v>
      </c>
      <c r="C4" s="77" t="s">
        <v>103</v>
      </c>
      <c r="D4" s="8"/>
      <c r="E4" s="1"/>
      <c r="F4" s="1"/>
      <c r="G4" s="1"/>
      <c r="I4" s="30"/>
      <c r="J4" s="30"/>
      <c r="K4" s="30"/>
      <c r="L4" s="30"/>
      <c r="M4" s="30"/>
      <c r="N4" s="30"/>
    </row>
    <row r="5" spans="2:14" x14ac:dyDescent="0.35">
      <c r="B5" s="7" t="s">
        <v>13</v>
      </c>
      <c r="C5" s="13"/>
      <c r="D5" s="8"/>
      <c r="E5" s="1"/>
      <c r="F5" s="1"/>
      <c r="G5" s="1"/>
      <c r="I5" s="30"/>
      <c r="J5" s="30"/>
      <c r="K5" s="30"/>
      <c r="L5" s="30"/>
      <c r="M5" s="30"/>
      <c r="N5" s="30"/>
    </row>
    <row r="30" spans="2:10" x14ac:dyDescent="0.35">
      <c r="B30" s="37"/>
      <c r="C30" s="71">
        <v>2023</v>
      </c>
      <c r="D30" s="71">
        <v>2024</v>
      </c>
      <c r="E30" s="71">
        <v>2025</v>
      </c>
      <c r="F30" s="71">
        <v>2026</v>
      </c>
      <c r="G30" s="71">
        <v>2027</v>
      </c>
      <c r="H30" s="71">
        <v>2028</v>
      </c>
      <c r="I30" s="71">
        <v>2029</v>
      </c>
      <c r="J30" s="72"/>
    </row>
    <row r="31" spans="2:10" x14ac:dyDescent="0.35">
      <c r="B31" s="32" t="s">
        <v>86</v>
      </c>
      <c r="C31" s="78">
        <v>-44.506900000000087</v>
      </c>
      <c r="D31" s="78">
        <v>-49.299999999999727</v>
      </c>
      <c r="E31" s="78">
        <v>-24.600000000000364</v>
      </c>
      <c r="F31" s="78">
        <v>-21.099999999999682</v>
      </c>
      <c r="G31" s="78">
        <v>-9.1000000000003638</v>
      </c>
      <c r="H31" s="78">
        <v>2.2000000000005002</v>
      </c>
      <c r="I31" s="78">
        <v>19.900000000000091</v>
      </c>
      <c r="J31" s="3"/>
    </row>
    <row r="32" spans="2:10" x14ac:dyDescent="0.35">
      <c r="B32" s="32" t="s">
        <v>88</v>
      </c>
      <c r="C32" s="78">
        <v>23.228800000000092</v>
      </c>
      <c r="D32" s="78">
        <v>21.800000000000409</v>
      </c>
      <c r="E32" s="78">
        <v>40.699999999999591</v>
      </c>
      <c r="F32" s="78">
        <v>51.600000000000364</v>
      </c>
      <c r="G32" s="78">
        <v>66.999999999999773</v>
      </c>
      <c r="H32" s="78">
        <v>82.500000000000455</v>
      </c>
      <c r="I32" s="78">
        <v>101.29999999999995</v>
      </c>
      <c r="J32" s="3"/>
    </row>
    <row r="33" spans="2:10" x14ac:dyDescent="0.35">
      <c r="B33" s="33" t="s">
        <v>89</v>
      </c>
      <c r="C33" s="79">
        <v>-39</v>
      </c>
      <c r="D33" s="79">
        <v>-66.196974145039277</v>
      </c>
      <c r="E33" s="79">
        <v>-30.316960382819872</v>
      </c>
      <c r="F33" s="79">
        <v>-84.166690664479532</v>
      </c>
      <c r="G33" s="79">
        <v>-76.5842186401633</v>
      </c>
      <c r="H33" s="79">
        <v>-46.373437952925578</v>
      </c>
      <c r="I33" s="79">
        <v>-53.808199399327847</v>
      </c>
      <c r="J33" s="5"/>
    </row>
    <row r="39" spans="2:10" ht="15.5" x14ac:dyDescent="0.35">
      <c r="B39" s="4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4E06-1005-4D36-AB27-90839ECB7F9C}">
  <dimension ref="B2:O34"/>
  <sheetViews>
    <sheetView showGridLines="0" zoomScale="80" zoomScaleNormal="80" workbookViewId="0"/>
  </sheetViews>
  <sheetFormatPr defaultRowHeight="14.5" x14ac:dyDescent="0.35"/>
  <cols>
    <col min="2" max="2" width="19.08984375" customWidth="1"/>
  </cols>
  <sheetData>
    <row r="2" spans="2:14" ht="17.5" x14ac:dyDescent="0.35">
      <c r="B2" s="20" t="s">
        <v>104</v>
      </c>
      <c r="C2" s="6"/>
      <c r="D2" s="6"/>
      <c r="E2" s="1"/>
      <c r="F2" s="1"/>
      <c r="G2" s="1"/>
      <c r="I2" s="30"/>
      <c r="J2" s="30"/>
      <c r="K2" s="30"/>
      <c r="L2" s="30"/>
      <c r="M2" s="30"/>
      <c r="N2" s="30"/>
    </row>
    <row r="3" spans="2:14" ht="18" x14ac:dyDescent="0.4">
      <c r="B3" s="7" t="s">
        <v>1</v>
      </c>
      <c r="C3" s="13" t="s">
        <v>105</v>
      </c>
      <c r="D3" s="9"/>
      <c r="E3" s="1"/>
      <c r="F3" s="1"/>
      <c r="G3" s="1"/>
      <c r="I3" s="30"/>
      <c r="J3" s="30"/>
      <c r="K3" s="30"/>
      <c r="L3" s="30"/>
      <c r="M3" s="30"/>
      <c r="N3" s="30"/>
    </row>
    <row r="4" spans="2:14" x14ac:dyDescent="0.35">
      <c r="B4" s="7" t="s">
        <v>12</v>
      </c>
      <c r="C4" s="80" t="s">
        <v>106</v>
      </c>
      <c r="D4" s="8"/>
      <c r="E4" s="1"/>
      <c r="F4" s="1"/>
      <c r="G4" s="1"/>
      <c r="I4" s="30"/>
      <c r="J4" s="30"/>
      <c r="K4" s="30"/>
      <c r="L4" s="30"/>
      <c r="M4" s="30"/>
      <c r="N4" s="30"/>
    </row>
    <row r="5" spans="2:14" x14ac:dyDescent="0.35">
      <c r="B5" s="7" t="s">
        <v>13</v>
      </c>
      <c r="C5" s="13"/>
      <c r="D5" s="8"/>
      <c r="E5" s="1"/>
      <c r="F5" s="1"/>
      <c r="G5" s="1"/>
      <c r="I5" s="30"/>
      <c r="J5" s="30"/>
      <c r="K5" s="30"/>
      <c r="L5" s="30"/>
      <c r="M5" s="30"/>
      <c r="N5" s="30"/>
    </row>
    <row r="32" spans="2:15" x14ac:dyDescent="0.35">
      <c r="B32" s="37"/>
      <c r="C32" s="22">
        <v>2017</v>
      </c>
      <c r="D32" s="22">
        <v>2018</v>
      </c>
      <c r="E32" s="22">
        <v>2019</v>
      </c>
      <c r="F32" s="22">
        <v>2020</v>
      </c>
      <c r="G32" s="22">
        <v>2021</v>
      </c>
      <c r="H32" s="22">
        <v>2022</v>
      </c>
      <c r="I32" s="22">
        <v>2023</v>
      </c>
      <c r="J32" s="22">
        <v>2024</v>
      </c>
      <c r="K32" s="22">
        <v>2025</v>
      </c>
      <c r="L32" s="22">
        <v>2026</v>
      </c>
      <c r="M32" s="22">
        <v>2027</v>
      </c>
      <c r="N32" s="22">
        <v>2028</v>
      </c>
      <c r="O32" s="23">
        <v>2029</v>
      </c>
    </row>
    <row r="33" spans="2:15" x14ac:dyDescent="0.35">
      <c r="B33" s="32" t="s">
        <v>90</v>
      </c>
      <c r="C33" s="73">
        <v>1179.0377149982444</v>
      </c>
      <c r="D33" s="73">
        <v>1205.1185979953716</v>
      </c>
      <c r="E33" s="73">
        <v>1144.3633910008473</v>
      </c>
      <c r="F33" s="73">
        <v>1040.6251738250821</v>
      </c>
      <c r="G33" s="73">
        <v>1070.8451663729438</v>
      </c>
      <c r="H33" s="73">
        <v>1225.2909465046137</v>
      </c>
      <c r="I33" s="73">
        <v>1297.2430976609839</v>
      </c>
      <c r="J33" s="73">
        <v>1324.3000000000002</v>
      </c>
      <c r="K33" s="73">
        <v>1360.6496546592348</v>
      </c>
      <c r="L33" s="73">
        <v>1388.5604040059959</v>
      </c>
      <c r="M33" s="73">
        <v>1424.7143627222529</v>
      </c>
      <c r="N33" s="73">
        <v>1449.4158969943846</v>
      </c>
      <c r="O33" s="74">
        <v>1476.5573599042839</v>
      </c>
    </row>
    <row r="34" spans="2:15" x14ac:dyDescent="0.35">
      <c r="B34" s="33" t="s">
        <v>91</v>
      </c>
      <c r="C34" s="81">
        <v>1004.964788807739</v>
      </c>
      <c r="D34" s="81">
        <v>1090.9506438503765</v>
      </c>
      <c r="E34" s="81">
        <v>1132.884404298374</v>
      </c>
      <c r="F34" s="81">
        <v>1286.7771760924927</v>
      </c>
      <c r="G34" s="81">
        <v>1295.3776017507346</v>
      </c>
      <c r="H34" s="81">
        <v>1248.202075960216</v>
      </c>
      <c r="I34" s="81">
        <v>1272.9859987990251</v>
      </c>
      <c r="J34" s="81">
        <v>1302.4999999999998</v>
      </c>
      <c r="K34" s="81">
        <v>1321.2764296719399</v>
      </c>
      <c r="L34" s="81">
        <v>1340.1189755382047</v>
      </c>
      <c r="M34" s="81">
        <v>1363.4382924292818</v>
      </c>
      <c r="N34" s="81">
        <v>1375.9792996216418</v>
      </c>
      <c r="O34" s="82">
        <v>1388.9070460699422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A A E A A B Q S w M E F A A C A A g A c Z u i W O u S u N W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j q m Z s A n W S j D x O z 8 c 3 M Q 8 g b A e V A s k i C N s 6 l O S W l R a l 2 m c W 6 n s E 2 + j C u j T 7 U C 3 Y A U E s D B B Q A A g A I A H G b o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x m 6 J Y m p w t E / k A A A C 9 A Q A A E w A c A E Z v c m 1 1 b G F z L 1 N l Y 3 R p b 2 4 x L m 0 g o h g A K K A U A A A A A A A A A A A A A A A A A A A A A A A A A A A A d Z B B a 4 M w G I b v g v / h I 7 0 o p L K V n V Z 2 G L a l D L a B d u z i J e p X D M a k J H F T i v 9 9 c R Z W 2 i 6 X w B u + 5 3 m / G C w s V x L S 6 b 5 f + p 7 v m Y p p L G F G X n t Z s p z J m s P i b v E A h T r 0 0 A n T E X g C g d b 3 w J 1 U t b p A l 6 y 7 A k X 0 q X S d K 1 U H G y 4 w i p W 0 K K 0 J S P y Y f R j U J t u 8 J M + r + W 6 7 X W c r N L V V h + y W K P o V h R R k K w Q F q 1 s M 6 W S c E c e 2 O J Z M 1 L c Z 2 + x Y 7 m w p C r f I m A V T K w r I i u p i O M F G f b n Z d 1 u h h l i J t p F X k F M c X L r o k b y x B s l w z p M u K a 9 J 0 8 M f 6 b a Y H k 9 I C t O P 9 3 u u B b d k G E L f 4 / I / z f I H U E s B A i 0 A F A A C A A g A c Z u i W O u S u N W l A A A A 9 Q A A A B I A A A A A A A A A A A A A A A A A A A A A A E N v b m Z p Z y 9 Q Y W N r Y W d l L n h t b F B L A Q I t A B Q A A g A I A H G b o l g P y u m r p A A A A O k A A A A T A A A A A A A A A A A A A A A A A P E A A A B b Q 2 9 u d G V u d F 9 U e X B l c 1 0 u e G 1 s U E s B A i 0 A F A A C A A g A c Z u i W J q c L R P 5 A A A A v Q E A A B M A A A A A A A A A A A A A A A A A 4 g E A A E Z v c m 1 1 b G F z L 1 N l Y 3 R p b 2 4 x L m 1 Q S w U G A A A A A A M A A w D C A A A A K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g o A A A A A A A B Y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X l u Z G F i Y W 5 r a S U y M D I w M j Q l M j B j b 3 B 5 J T I w e G x z e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U m V j b 3 Z l c n l U Y X J n Z X R T a G V l d C I g V m F s d W U 9 I n N N e W 5 k Y X l m a X J s a X Q i I C 8 + P E V u d H J 5 I F R 5 c G U 9 I l J l Y 2 9 2 Z X J 5 V G F y Z 2 V 0 Q 2 9 s d W 1 u I i B W Y W x 1 Z T 0 i b D M i I C 8 + P E V u d H J 5 I F R 5 c G U 9 I l J l Y 2 9 2 Z X J 5 V G F y Z 2 V 0 U m 9 3 I i B W Y W x 1 Z T 0 i b D E w I i A v P j x F b n R y e S B U e X B l P S J G a W x s V G F y Z 2 V 0 I i B W Y W x 1 Z T 0 i c 0 1 5 b m R h Y m F u a 2 l f M j A y N F 9 j b 3 B 5 X 3 h s c 3 g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U t M D J U M T k 6 M j c 6 M z M u O T Y 5 M T Q z N V o i I C 8 + P E V u d H J 5 I F R 5 c G U 9 I k Z p b G x D b 2 x 1 b W 5 U e X B l c y I g V m F s d W U 9 I n N C Z z 0 9 I i A v P j x F b n R y e S B U e X B l P S J G a W x s Q 2 9 s d W 1 u T m F t Z X M i I F Z h b H V l P S J z W y Z x d W 9 0 O 0 1 5 b m R h e W Z p c m x p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5 b m R h Y m F u a 2 k g M j A y N C B j b 3 B 5 I H h s c 3 g v U 2 9 1 c m N l L n t O Y W 1 l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1 5 b m R h Y m F u a 2 k g M j A y N C B j b 3 B 5 I H h s c 3 g v U 2 9 1 c m N l L n t O Y W 1 l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e W 5 k Y W J h b m t p J T I w M j A y N C U y M G N v c H k l M j B 4 b H N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5 b m R h Y m F u a 2 k l M j A y M D I 0 J T I w Y 2 9 w e S U y M H h s c 3 g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l u Z G F i Y W 5 r a S U y M D I w M j Q l M j B j b 3 B 5 J T I w e G x z e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l u Z G F i Y W 5 r a S U y M D I w M j Q l M j B j b 3 B 5 J T I w e G x z e C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+ o U G g h X a 2 T q u W l D t U 5 b w B A A A A A A I A A A A A A A N m A A D A A A A A E A A A A M F o r f 3 2 m I 4 y 2 o w Z z D s 7 f 5 0 A A A A A B I A A A K A A A A A Q A A A A S q r H D q g s h 2 S K D O 2 x / w B Z / l A A A A C t N k v 5 P q I T V m 0 f 9 z 6 J K P a V Z P 8 p c t 1 G b G N x m v w B y e l 9 8 i s I 0 E q d U t F Z R U n E a s 4 p O / h j X c x p e o z A V P c g u I F H k G d s e 2 o 4 6 m 6 d m H b a Q c Z Y P L G w w x Q A A A C u f j 6 q F f g l j H i 6 O A t X N e Z B 3 x 6 + Z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E7AB02023EA46A4FF82BEFD7F739A" ma:contentTypeVersion="6" ma:contentTypeDescription="Create a new document." ma:contentTypeScope="" ma:versionID="dea0d100e96b5bcd10def7469ec1eb57">
  <xsd:schema xmlns:xsd="http://www.w3.org/2001/XMLSchema" xmlns:xs="http://www.w3.org/2001/XMLSchema" xmlns:p="http://schemas.microsoft.com/office/2006/metadata/properties" xmlns:ns2="30bb60f4-64dd-4a85-80ef-bc0594ea26cd" xmlns:ns3="7b475b52-bbab-4926-8a8d-0aa9c474ce95" targetNamespace="http://schemas.microsoft.com/office/2006/metadata/properties" ma:root="true" ma:fieldsID="5dbad88b5b1e281405e3951d3557deac" ns2:_="" ns3:_="">
    <xsd:import namespace="30bb60f4-64dd-4a85-80ef-bc0594ea26cd"/>
    <xsd:import namespace="7b475b52-bbab-4926-8a8d-0aa9c474ce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b60f4-64dd-4a85-80ef-bc0594ea26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475b52-bbab-4926-8a8d-0aa9c474ce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EA6A75-72C8-48A9-BDEB-66405E3986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AB9AC9-6A3D-4203-A647-43C59BE3462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AEF9099-A803-471A-AED6-B34DC7E4F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b60f4-64dd-4a85-80ef-bc0594ea26cd"/>
    <ds:schemaRef ds:uri="7b475b52-bbab-4926-8a8d-0aa9c474ce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FA837C3-7591-402A-BF9C-BB7B553D3E06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b475b52-bbab-4926-8a8d-0aa9c474ce95"/>
    <ds:schemaRef ds:uri="30bb60f4-64dd-4a85-80ef-bc0594ea26c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Myndayfirlit</vt:lpstr>
      <vt:lpstr>Mynd 1</vt:lpstr>
      <vt:lpstr>Mynd 2</vt:lpstr>
      <vt:lpstr>Mynd R1 3-6</vt:lpstr>
      <vt:lpstr>Mynd 7</vt:lpstr>
      <vt:lpstr>Mynd 8</vt:lpstr>
      <vt:lpstr>Mynd 9</vt:lpstr>
      <vt:lpstr>Mynd 10</vt:lpstr>
      <vt:lpstr>Mynd 11</vt:lpstr>
      <vt:lpstr>Mynd 12</vt:lpstr>
      <vt:lpstr>Mynd 13</vt:lpstr>
      <vt:lpstr>Mynd R2-14</vt:lpstr>
      <vt:lpstr>Sheet1</vt:lpstr>
      <vt:lpstr>Sheet2</vt:lpstr>
      <vt:lpstr>Mynd R2-15</vt:lpstr>
      <vt:lpstr>Mynd R2-16</vt:lpstr>
      <vt:lpstr>Mynd 17</vt:lpstr>
      <vt:lpstr>Mynd 18</vt:lpstr>
      <vt:lpstr>Mynd 19</vt:lpstr>
      <vt:lpstr>Mynd 20</vt:lpstr>
      <vt:lpstr>Mynd 21</vt:lpstr>
      <vt:lpstr>Mynd 22</vt:lpstr>
      <vt:lpstr>Mynd 23</vt:lpstr>
      <vt:lpstr>Mynd 24</vt:lpstr>
      <vt:lpstr>Mynd 25</vt:lpstr>
      <vt:lpstr>Mynd 26</vt:lpstr>
      <vt:lpstr>Mynd 27</vt:lpstr>
      <vt:lpstr>Mynd 28</vt:lpstr>
      <vt:lpstr>Mynd 29</vt:lpstr>
      <vt:lpstr>Mynd 30</vt:lpstr>
      <vt:lpstr>Mynd 31</vt:lpstr>
    </vt:vector>
  </TitlesOfParts>
  <Manager/>
  <Company>The Central Bank of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SÍ Tómas Dan Halldórsson</dc:creator>
  <cp:keywords/>
  <dc:description/>
  <cp:lastModifiedBy>Ólafur Hjálmarsson</cp:lastModifiedBy>
  <cp:revision/>
  <dcterms:created xsi:type="dcterms:W3CDTF">2023-02-07T10:23:26Z</dcterms:created>
  <dcterms:modified xsi:type="dcterms:W3CDTF">2024-05-03T08:37:17Z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0x010100581E7AB02023EA46A4FF82BEFD7F739A</vt:lpwstr>
  </property>
</Properties>
</file>