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7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1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drawings/drawing4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showInkAnnotation="0" defaultThemeVersion="166925"/>
  <xr:revisionPtr revIDLastSave="269" documentId="13_ncr:1_{0422939A-6D0D-4C61-A378-EE108B8AA2B0}" xr6:coauthVersionLast="45" xr6:coauthVersionMax="45" xr10:uidLastSave="{DB2E7524-E6BF-430A-802B-172BB7A63BA3}"/>
  <bookViews>
    <workbookView xWindow="-120" yWindow="-120" windowWidth="29040" windowHeight="15840" tabRatio="766" firstSheet="1" activeTab="18" xr2:uid="{00000000-000D-0000-FFFF-FFFF00000000}"/>
  </bookViews>
  <sheets>
    <sheet name="Myndayfirlit" sheetId="1" r:id="rId1"/>
    <sheet name="1-1" sheetId="63" r:id="rId2"/>
    <sheet name="1-2" sheetId="62" r:id="rId3"/>
    <sheet name="1-3" sheetId="67" r:id="rId4"/>
    <sheet name="1-4" sheetId="64" r:id="rId5"/>
    <sheet name="1-5" sheetId="65" r:id="rId6"/>
    <sheet name="1-6" sheetId="57" r:id="rId7"/>
    <sheet name="1-7" sheetId="66" r:id="rId8"/>
    <sheet name="1-8" sheetId="69" r:id="rId9"/>
    <sheet name="1-9" sheetId="61" r:id="rId10"/>
    <sheet name="1-10" sheetId="68" r:id="rId11"/>
    <sheet name="2-1" sheetId="55" r:id="rId12"/>
    <sheet name="2-2" sheetId="2" r:id="rId13"/>
    <sheet name="2-3" sheetId="3" r:id="rId14"/>
    <sheet name="2-4" sheetId="5" r:id="rId15"/>
    <sheet name="3-1" sheetId="6" r:id="rId16"/>
    <sheet name="3-2" sheetId="7" r:id="rId17"/>
    <sheet name="4-1" sheetId="8" r:id="rId18"/>
    <sheet name="4-2" sheetId="9" r:id="rId19"/>
    <sheet name="4-3" sheetId="10" r:id="rId20"/>
    <sheet name="5_1-1" sheetId="11" r:id="rId21"/>
    <sheet name="5_1-2" sheetId="58" r:id="rId22"/>
    <sheet name="5_2-1" sheetId="12" r:id="rId23"/>
    <sheet name="11-1" sheetId="70" r:id="rId24"/>
  </sheets>
  <externalReferences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7" l="1"/>
  <c r="D3" i="67"/>
  <c r="C4" i="67"/>
  <c r="C3" i="67"/>
  <c r="B3" i="67" l="1"/>
  <c r="B4" i="67" s="1"/>
  <c r="B5" i="67" s="1"/>
  <c r="B11" i="61" l="1"/>
  <c r="F12" i="9" l="1"/>
  <c r="F11" i="9"/>
  <c r="F10" i="9"/>
  <c r="F9" i="9"/>
  <c r="F8" i="9"/>
  <c r="F7" i="9"/>
  <c r="F6" i="9"/>
  <c r="F5" i="9"/>
  <c r="F4" i="9"/>
  <c r="F3" i="9"/>
  <c r="F2" i="9"/>
  <c r="F1" i="9"/>
  <c r="B11" i="58" l="1"/>
  <c r="B13" i="9" l="1"/>
</calcChain>
</file>

<file path=xl/sharedStrings.xml><?xml version="1.0" encoding="utf-8"?>
<sst xmlns="http://schemas.openxmlformats.org/spreadsheetml/2006/main" count="207" uniqueCount="157">
  <si>
    <t>Laun hafa hækkað ört</t>
  </si>
  <si>
    <t>Ísland</t>
  </si>
  <si>
    <t>2020</t>
  </si>
  <si>
    <t>Önnur málefnasvið</t>
  </si>
  <si>
    <t>Eignarskattar</t>
  </si>
  <si>
    <t>Aðrir skattar</t>
  </si>
  <si>
    <t>Launaskattar</t>
  </si>
  <si>
    <t>Bankaskattur</t>
  </si>
  <si>
    <t>Áfengis- og tóbaksgjald</t>
  </si>
  <si>
    <t>Aðrir neysluskattar</t>
  </si>
  <si>
    <t>Fjármagnstekjuskattur</t>
  </si>
  <si>
    <t>Gjöld á ökut. og eldsneyti</t>
  </si>
  <si>
    <t>Tekjuskattur lögaðila</t>
  </si>
  <si>
    <t>Tryggingagjöld</t>
  </si>
  <si>
    <t>Tekjuskattur einstaklinga</t>
  </si>
  <si>
    <t>Hlutdeild</t>
  </si>
  <si>
    <t>m.kr.</t>
  </si>
  <si>
    <t>Heildarjöfnuður</t>
  </si>
  <si>
    <t>Frumjöfnuður</t>
  </si>
  <si>
    <t>Bundin 
útgjöld</t>
  </si>
  <si>
    <t>Niðurfellt</t>
  </si>
  <si>
    <t>Aðhald</t>
  </si>
  <si>
    <t>Útgjalda-
svigrúm</t>
  </si>
  <si>
    <t>Launa- og 
verðlagsbætur</t>
  </si>
  <si>
    <t>Fjárlagafrumvarp fyrir árið 2022</t>
  </si>
  <si>
    <t>1</t>
  </si>
  <si>
    <t>2</t>
  </si>
  <si>
    <t>3</t>
  </si>
  <si>
    <t>4</t>
  </si>
  <si>
    <t>Framlag undirliða til hagvaxtar</t>
  </si>
  <si>
    <t>VLF</t>
  </si>
  <si>
    <t>Einkaneysla</t>
  </si>
  <si>
    <t>Samneysla</t>
  </si>
  <si>
    <t>Fjárfesting</t>
  </si>
  <si>
    <t>Utanríkisviðskipti</t>
  </si>
  <si>
    <t>2021</t>
  </si>
  <si>
    <t>2022</t>
  </si>
  <si>
    <t>Miðgildi samanburðarríkja</t>
  </si>
  <si>
    <t>Helmingur samanburðarríkja er á þessu bili</t>
  </si>
  <si>
    <t>Heimild: Penn World Tables. Samanburðarríki eru OECD-ríki sem gögn ná til.</t>
  </si>
  <si>
    <t>Launakostnaður samanburður við viðskiptalönd</t>
  </si>
  <si>
    <t>Stuðningur við hagkerfið</t>
  </si>
  <si>
    <t>Afkoma ríkissjóðs 2019-2022</t>
  </si>
  <si>
    <t>Skuldir ríkissjóðs 2019-2022</t>
  </si>
  <si>
    <t xml:space="preserve">Vísitala hagsveiflunnar </t>
  </si>
  <si>
    <t>Vísitala</t>
  </si>
  <si>
    <t>Heimild: Fjármála- og efnahagsráðuneytið, aðfr.fræði Hutchins center</t>
  </si>
  <si>
    <t xml:space="preserve"> Almanna- og réttaröryggi  </t>
  </si>
  <si>
    <t xml:space="preserve"> Samgöngu- og fjarskiptamál  </t>
  </si>
  <si>
    <t xml:space="preserve"> Umhverfismál  </t>
  </si>
  <si>
    <t xml:space="preserve"> Skatta-, eigna- og fjármálaumsýsla  </t>
  </si>
  <si>
    <t xml:space="preserve"> Mennta- og menningarmál  </t>
  </si>
  <si>
    <t xml:space="preserve"> Nýsköpun, rannsóknir og þekkingargreinar  </t>
  </si>
  <si>
    <t xml:space="preserve"> Önnur málefnasvið  </t>
  </si>
  <si>
    <t xml:space="preserve"> Félags,- húsnæðis- og tryggingamál  </t>
  </si>
  <si>
    <t xml:space="preserve">Heilbrigðismál </t>
  </si>
  <si>
    <t>Reikn.
2019</t>
  </si>
  <si>
    <t>Reikn.
2020</t>
  </si>
  <si>
    <t>Fjárlög
2021</t>
  </si>
  <si>
    <t>Áætlun
2021</t>
  </si>
  <si>
    <t>Frumvarp
2022</t>
  </si>
  <si>
    <t>Skuldir skv. skuldareglu</t>
  </si>
  <si>
    <t>Brúttó skuldir</t>
  </si>
  <si>
    <t>Tekjubrú 2021</t>
  </si>
  <si>
    <t>Tekjubrú 2022</t>
  </si>
  <si>
    <t>Samsetning skatttekna 2022</t>
  </si>
  <si>
    <t>Tekjusk. einst.
&amp; tryggingagj.</t>
  </si>
  <si>
    <t>Tekjuskattur 
lögaðila</t>
  </si>
  <si>
    <t>Fjármagns-
tekjuskattur</t>
  </si>
  <si>
    <t>Virðisauka-
skattur</t>
  </si>
  <si>
    <t>Aðrir 
skattar</t>
  </si>
  <si>
    <t>Arður 
&amp; vextir</t>
  </si>
  <si>
    <t>Aðrar
tekjur</t>
  </si>
  <si>
    <t>Fjármála-
áætlun</t>
  </si>
  <si>
    <t>Breytt
aðferðafr.</t>
  </si>
  <si>
    <t>Fjárlaga-
frumvarp</t>
  </si>
  <si>
    <t>5_1</t>
  </si>
  <si>
    <t>5_2</t>
  </si>
  <si>
    <t>Útgjaldabrú</t>
  </si>
  <si>
    <t>Heildargjöld 2021</t>
  </si>
  <si>
    <t>Leiðbeiningar:</t>
  </si>
  <si>
    <t>1. ATH: Mínus tölur eru skráðar í plús. Búið er að setja inn Custom Format þar sem mínus merki bætt fyrir framan fjárhæðina. Með þessu móti birtist mínus í Data Label í grafi.</t>
  </si>
  <si>
    <t xml:space="preserve">2. Aðlaga þarf kvarða að tölum með því að hægri smella á y-ás kvarðann og velja Format Axis. Í Axis Options er valið Fixed og skráð inn hámark og lágmark kvarðans. </t>
  </si>
  <si>
    <t>3. Færa þarf til tölur fyrir ofan útgjaldabreytingar handvirkt. Miðað er við að neðri brún rammans sem er utan um tölurnar sé við efri brún súlunnar með útgjaldabreytingunni.</t>
  </si>
  <si>
    <t>Heildargjöld 2022</t>
  </si>
  <si>
    <t>Útgjaldaþróun rammasettra útgjalda</t>
  </si>
  <si>
    <t>Breytingar eftir samanþjöppuðum málefnasviðum, félagsmál sundurliðuð</t>
  </si>
  <si>
    <t>Umhverfismál (17)</t>
  </si>
  <si>
    <t>Nýsköpun, rannsóknir og þekkingargreinar (07)</t>
  </si>
  <si>
    <t>Almanna- og réttaröryggi (09)</t>
  </si>
  <si>
    <t>Mennta- og menningarmál (18-22)</t>
  </si>
  <si>
    <t>Utanríkismál (04, 35)</t>
  </si>
  <si>
    <t>Vaxtagjöld (33)</t>
  </si>
  <si>
    <t>Samgöngu- og fjarskiptamál (11)</t>
  </si>
  <si>
    <t>Heilbrigðismál (23-26, 32)</t>
  </si>
  <si>
    <t>Félags- og tryggingamál (aðrar breytingar)</t>
  </si>
  <si>
    <t>Félags- og tryggingamál (vegna COVID-19)</t>
  </si>
  <si>
    <t>Félags- og tryggingamál (27-31)</t>
  </si>
  <si>
    <t>Almanna- og réttaröryggi</t>
  </si>
  <si>
    <t>Mennta- og menningarmál</t>
  </si>
  <si>
    <t>Félags-, húsnæðis- og tryggingamál</t>
  </si>
  <si>
    <t>Heilbrigðismál</t>
  </si>
  <si>
    <t>Skatta-, eigna- og fjármálaumsýsla</t>
  </si>
  <si>
    <t>Umhverfismál</t>
  </si>
  <si>
    <t>Samgöngu- og fjarskiptamál</t>
  </si>
  <si>
    <t>Nýsköpun, rannsóknir og þekkingargreinar</t>
  </si>
  <si>
    <t>Hlutfallsleg skipting rammasettra útgjalda 2022</t>
  </si>
  <si>
    <t xml:space="preserve">Félags,- húsnæðis- og tryggingamál </t>
  </si>
  <si>
    <t xml:space="preserve">Mennta- og menningarmál </t>
  </si>
  <si>
    <t xml:space="preserve">Önnur málefnasvið </t>
  </si>
  <si>
    <t xml:space="preserve">Samgöngu- og fjarskiptamál </t>
  </si>
  <si>
    <t xml:space="preserve">Skatta-, eigna- og fjármálaumsýsla </t>
  </si>
  <si>
    <t xml:space="preserve">Almanna- og réttaröryggi </t>
  </si>
  <si>
    <t xml:space="preserve">Nýsköpun, rannsóknir og þekkingargreinar </t>
  </si>
  <si>
    <t xml:space="preserve">Umhverfismál </t>
  </si>
  <si>
    <t>Br. frá fjárlögum ársins , ma.kr.</t>
  </si>
  <si>
    <t>Tekjuáætlun ársins 2021, ma.kr.</t>
  </si>
  <si>
    <t>Hlutfall</t>
  </si>
  <si>
    <t>Breytingar á heidargjöldum frá fjárlögum 2021, ma.kr.</t>
  </si>
  <si>
    <t>2019</t>
  </si>
  <si>
    <t>Spá í október 2020</t>
  </si>
  <si>
    <t>Bjartsýn sviðsmynd í október 2020</t>
  </si>
  <si>
    <t>Ný spá</t>
  </si>
  <si>
    <t>Atvinnuleysi (% af mannafla, árstíðaleiðrétt)</t>
  </si>
  <si>
    <t>þ.a. á hlutabótum</t>
  </si>
  <si>
    <t>Atvinnuleysi hefur minnkað um meira en helming</t>
  </si>
  <si>
    <t>Heimild: Hagstofa Íslands, fjármála- og efnahagsráðuneytið</t>
  </si>
  <si>
    <t>Skuldahorfur ríkissjóðs</t>
  </si>
  <si>
    <t>5</t>
  </si>
  <si>
    <t>Fjármálaáætlun 2022-2026</t>
  </si>
  <si>
    <t>Endurmetnar horfur</t>
  </si>
  <si>
    <t xml:space="preserve">Tekjur verða meiri en áður var áætlað árið 2022 </t>
  </si>
  <si>
    <t>6</t>
  </si>
  <si>
    <t>7</t>
  </si>
  <si>
    <t>8</t>
  </si>
  <si>
    <t>9</t>
  </si>
  <si>
    <t>Fjárfestingar ríkisins verða yfir meðaltali næstu ári</t>
  </si>
  <si>
    <t>Meðaltal (2005-2021)</t>
  </si>
  <si>
    <t>Fjárfesting með Betri samgöngum</t>
  </si>
  <si>
    <t>Fjárfesting, % af VLF</t>
  </si>
  <si>
    <t>Landsframleiðsla er nú meiri en í bjartsýnni sviðsmynd frá því í fyrra</t>
  </si>
  <si>
    <t>Málefnasvið</t>
  </si>
  <si>
    <t>Breyting á milli áranna 2017-2021, vísitala</t>
  </si>
  <si>
    <t>Afkoma 2021</t>
  </si>
  <si>
    <t>Bættar efnahagshorfur o.fl.</t>
  </si>
  <si>
    <t>Afkoma 2022</t>
  </si>
  <si>
    <t>Afkomubati ríkissjóðs á milli áranna 2021 og 2022</t>
  </si>
  <si>
    <t>Skipting 220 ma.kr. útgjaldaaukningar frá 2017</t>
  </si>
  <si>
    <t>Útgjöld til heilbrigðismála á föstu verðlagi</t>
  </si>
  <si>
    <t>Málefnasvið 23-26 og 32 allt, ma.kr.</t>
  </si>
  <si>
    <t>Fjárveitingar til Landsspítala á föstu verðlagi</t>
  </si>
  <si>
    <t>10</t>
  </si>
  <si>
    <t>Skuldir hrein staða</t>
  </si>
  <si>
    <t>Heildarskuldir (v. ás)</t>
  </si>
  <si>
    <t>Heildarskuldir (h. ás)</t>
  </si>
  <si>
    <t>Skuldir að frádregnum innstæðum (h. ás)</t>
  </si>
  <si>
    <t>Minni þörf fyrir stuðning vegna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</si>
</sst>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_-* #,##0\ _k_r_-;\-* #,##0\ _k_r_-;_-* &quot;-&quot;\ _k_r_-;_-@_-"/>
    <numFmt numFmtId="165" formatCode="_-* #,##0.00\ _k_r_-;\-* #,##0.00\ _k_r_-;_-* &quot;-&quot;??\ _k_r_-;_-@_-"/>
    <numFmt numFmtId="166" formatCode="_-* #,##0\ _I_S_K_-;\-* #,##0\ _I_S_K_-;_-* &quot;-&quot;\ _I_S_K_-;_-@_-"/>
    <numFmt numFmtId="167" formatCode="0.0"/>
    <numFmt numFmtId="168" formatCode="0.0%"/>
    <numFmt numFmtId="169" formatCode="#,##0.0"/>
    <numFmt numFmtId="170" formatCode="_-* #,##0.00\ _k_r_._-;\-* #,##0.00\ _k_r_._-;_-* &quot;-&quot;??\ _k_r_._-;_-@_-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\$#,##0\ ;\(\$#,##0\)"/>
    <numFmt numFmtId="177" formatCode="_-[$€-2]* #,##0.00_-;\-[$€-2]* #,##0.00_-;_-[$€-2]* &quot;-&quot;??_-"/>
    <numFmt numFmtId="178" formatCode="_-&quot;¢&quot;* #,##0_-;\-&quot;¢&quot;* #,##0_-;_-&quot;¢&quot;* &quot;-&quot;_-;_-@_-"/>
    <numFmt numFmtId="179" formatCode="_-&quot;¢&quot;* #,##0.00_-;\-&quot;¢&quot;* #,##0.00_-;_-&quot;¢&quot;* &quot;-&quot;??_-;_-@_-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0.00_)"/>
    <numFmt numFmtId="183" formatCode="0.0_*"/>
    <numFmt numFmtId="184" formatCode="0.0\*"/>
    <numFmt numFmtId="185" formatCode="[Black][&gt;0.05]#,##0.0;[Black][&lt;-0.05]\-#,##0.0;;"/>
    <numFmt numFmtId="186" formatCode="[Black][&gt;0.5]#,##0;[Black][&lt;-0.5]\-#,##0;;"/>
    <numFmt numFmtId="187" formatCode="#,##0.0____"/>
    <numFmt numFmtId="188" formatCode="#,##0_*"/>
    <numFmt numFmtId="189" formatCode="#,##0\*"/>
    <numFmt numFmtId="190" formatCode="@__"/>
    <numFmt numFmtId="191" formatCode="\$#,##0.00\ ;\(\$#,##0.00\)"/>
    <numFmt numFmtId="192" formatCode="\-#,##0"/>
    <numFmt numFmtId="193" formatCode="_-* #,##0\ _k_r_._-;\-* #,##0\ _k_r_._-;_-* &quot;-&quot;\ _k_r_._-;_-@_-"/>
    <numFmt numFmtId="194" formatCode="_-* #,##0.0_-;\-* #,##0.0_-;_-* &quot;-&quot;_-;_-@_-"/>
    <numFmt numFmtId="195" formatCode="#,##0;\-#,##0;\.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iraGO Light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color theme="1"/>
      <name val="Times New Roman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sz val="10"/>
      <name val="Tahoma"/>
      <family val="2"/>
    </font>
    <font>
      <sz val="8"/>
      <color indexed="22"/>
      <name val="Arial"/>
      <family val="2"/>
    </font>
    <font>
      <i/>
      <sz val="12"/>
      <color indexed="23"/>
      <name val="Times New Roman"/>
      <family val="2"/>
    </font>
    <font>
      <b/>
      <sz val="12"/>
      <name val="Times New Roman"/>
      <family val="1"/>
    </font>
    <font>
      <sz val="12"/>
      <color indexed="17"/>
      <name val="Times New Roman"/>
      <family val="2"/>
    </font>
    <font>
      <sz val="8"/>
      <name val="Arial"/>
      <family val="2"/>
    </font>
    <font>
      <b/>
      <sz val="12"/>
      <color indexed="22"/>
      <name val="Arial"/>
      <family val="2"/>
    </font>
    <font>
      <b/>
      <sz val="8"/>
      <color indexed="22"/>
      <name val="Arial"/>
      <family val="2"/>
    </font>
    <font>
      <b/>
      <sz val="11"/>
      <color indexed="56"/>
      <name val="Times New Roman"/>
      <family val="2"/>
    </font>
    <font>
      <u/>
      <sz val="10"/>
      <color indexed="12"/>
      <name val="Arial"/>
      <family val="2"/>
    </font>
    <font>
      <sz val="12"/>
      <color indexed="62"/>
      <name val="Times New Roman"/>
      <family val="2"/>
    </font>
    <font>
      <i/>
      <sz val="8"/>
      <name val="Times New Roman"/>
      <family val="1"/>
    </font>
    <font>
      <sz val="12"/>
      <color indexed="52"/>
      <name val="Times New Roman"/>
      <family val="2"/>
    </font>
    <font>
      <sz val="10"/>
      <color indexed="8"/>
      <name val="MS Sans Serif"/>
      <family val="2"/>
    </font>
    <font>
      <sz val="12"/>
      <color indexed="60"/>
      <name val="Times New Roman"/>
      <family val="2"/>
    </font>
    <font>
      <b/>
      <i/>
      <sz val="16"/>
      <name val="Helv"/>
    </font>
    <font>
      <sz val="12"/>
      <name val="Tms Rmn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sz val="12"/>
      <color indexed="10"/>
      <name val="Times New Roman"/>
      <family val="2"/>
    </font>
    <font>
      <b/>
      <sz val="11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color theme="1"/>
      <name val="Times New Roman"/>
      <family val="2"/>
    </font>
    <font>
      <sz val="11"/>
      <color theme="1"/>
      <name val="Times New Roman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10"/>
      <color theme="1"/>
      <name val="Optima"/>
      <family val="2"/>
    </font>
    <font>
      <sz val="8"/>
      <color indexed="8"/>
      <name val="Times New Roman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FiraGO Light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2"/>
      <color rgb="FF000000"/>
      <name val="FiraGO SemiBold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9"/>
        <bgColor indexed="6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5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Border="0" applyAlignment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alignment wrapText="1"/>
    </xf>
    <xf numFmtId="0" fontId="5" fillId="0" borderId="0"/>
    <xf numFmtId="0" fontId="9" fillId="0" borderId="0"/>
    <xf numFmtId="0" fontId="10" fillId="0" borderId="0"/>
    <xf numFmtId="0" fontId="8" fillId="0" borderId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175" fontId="13" fillId="0" borderId="0" applyFont="0" applyFill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2" applyNumberFormat="0" applyAlignment="0" applyProtection="0"/>
    <xf numFmtId="0" fontId="18" fillId="21" borderId="3" applyNumberFormat="0" applyAlignment="0" applyProtection="0"/>
    <xf numFmtId="165" fontId="19" fillId="0" borderId="0" applyFont="0" applyFill="0" applyBorder="0" applyAlignment="0" applyProtection="0"/>
    <xf numFmtId="170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20" fillId="0" borderId="0" applyFont="0" applyFill="0" applyBorder="0" applyAlignment="0" applyProtection="0"/>
    <xf numFmtId="0" fontId="22" fillId="0" borderId="0">
      <alignment horizontal="centerContinuous"/>
    </xf>
    <xf numFmtId="0" fontId="23" fillId="4" borderId="0" applyNumberFormat="0" applyBorder="0" applyAlignment="0" applyProtection="0"/>
    <xf numFmtId="38" fontId="24" fillId="22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9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0" fontId="24" fillId="23" borderId="1" applyNumberFormat="0" applyBorder="0" applyAlignment="0" applyProtection="0"/>
    <xf numFmtId="0" fontId="29" fillId="7" borderId="2" applyNumberFormat="0" applyAlignment="0" applyProtection="0"/>
    <xf numFmtId="0" fontId="30" fillId="0" borderId="0" applyNumberFormat="0" applyBorder="0" applyAlignment="0"/>
    <xf numFmtId="0" fontId="31" fillId="0" borderId="5" applyNumberFormat="0" applyFill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24" borderId="0" applyNumberFormat="0" applyBorder="0" applyAlignment="0" applyProtection="0"/>
    <xf numFmtId="182" fontId="34" fillId="0" borderId="0"/>
    <xf numFmtId="0" fontId="35" fillId="0" borderId="0"/>
    <xf numFmtId="169" fontId="5" fillId="0" borderId="0"/>
    <xf numFmtId="0" fontId="36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2" fillId="0" borderId="0"/>
    <xf numFmtId="0" fontId="8" fillId="0" borderId="0"/>
    <xf numFmtId="0" fontId="5" fillId="0" borderId="0"/>
    <xf numFmtId="0" fontId="10" fillId="0" borderId="0"/>
    <xf numFmtId="0" fontId="12" fillId="0" borderId="0"/>
    <xf numFmtId="0" fontId="8" fillId="0" borderId="0"/>
    <xf numFmtId="0" fontId="38" fillId="0" borderId="0"/>
    <xf numFmtId="0" fontId="8" fillId="0" borderId="0"/>
    <xf numFmtId="0" fontId="39" fillId="0" borderId="0"/>
    <xf numFmtId="0" fontId="10" fillId="0" borderId="0"/>
    <xf numFmtId="169" fontId="5" fillId="0" borderId="0"/>
    <xf numFmtId="169" fontId="5" fillId="0" borderId="0"/>
    <xf numFmtId="0" fontId="39" fillId="0" borderId="0"/>
    <xf numFmtId="0" fontId="1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8" fillId="0" borderId="0"/>
    <xf numFmtId="169" fontId="5" fillId="0" borderId="0"/>
    <xf numFmtId="0" fontId="14" fillId="25" borderId="6" applyNumberFormat="0" applyFont="0" applyAlignment="0" applyProtection="0"/>
    <xf numFmtId="0" fontId="40" fillId="0" borderId="7"/>
    <xf numFmtId="40" fontId="41" fillId="26" borderId="0">
      <alignment horizontal="right"/>
    </xf>
    <xf numFmtId="0" fontId="42" fillId="26" borderId="8"/>
    <xf numFmtId="183" fontId="12" fillId="0" borderId="0">
      <alignment horizontal="right"/>
    </xf>
    <xf numFmtId="184" fontId="12" fillId="0" borderId="0">
      <alignment horizontal="right"/>
    </xf>
    <xf numFmtId="183" fontId="12" fillId="0" borderId="0">
      <alignment horizontal="right"/>
    </xf>
    <xf numFmtId="183" fontId="11" fillId="0" borderId="0">
      <alignment horizontal="right"/>
    </xf>
    <xf numFmtId="10" fontId="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8" fillId="0" borderId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85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3" fontId="38" fillId="0" borderId="0" applyFont="0" applyFill="0" applyBorder="0" applyAlignment="0" applyProtection="0"/>
    <xf numFmtId="187" fontId="5" fillId="0" borderId="0" applyFill="0" applyBorder="0" applyAlignment="0">
      <alignment horizontal="centerContinuous"/>
    </xf>
    <xf numFmtId="188" fontId="12" fillId="0" borderId="0">
      <alignment horizontal="right"/>
    </xf>
    <xf numFmtId="189" fontId="12" fillId="0" borderId="0"/>
    <xf numFmtId="188" fontId="12" fillId="0" borderId="0">
      <alignment horizontal="right"/>
    </xf>
    <xf numFmtId="188" fontId="12" fillId="0" borderId="0">
      <alignment horizontal="right"/>
    </xf>
    <xf numFmtId="0" fontId="30" fillId="0" borderId="0">
      <alignment horizontal="left" vertical="top"/>
    </xf>
    <xf numFmtId="188" fontId="11" fillId="0" borderId="0"/>
    <xf numFmtId="2" fontId="8" fillId="0" borderId="0" applyFill="0" applyBorder="0" applyProtection="0">
      <alignment horizontal="right"/>
    </xf>
    <xf numFmtId="0" fontId="43" fillId="27" borderId="0" applyNumberFormat="0" applyBorder="0" applyProtection="0">
      <alignment horizontal="right"/>
    </xf>
    <xf numFmtId="0" fontId="43" fillId="27" borderId="0" applyNumberFormat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14" fontId="44" fillId="28" borderId="9" applyProtection="0">
      <alignment horizontal="left"/>
    </xf>
    <xf numFmtId="0" fontId="45" fillId="27" borderId="9" applyNumberFormat="0" applyProtection="0">
      <alignment horizontal="left"/>
    </xf>
    <xf numFmtId="0" fontId="8" fillId="0" borderId="0" applyNumberFormat="0"/>
    <xf numFmtId="0" fontId="24" fillId="0" borderId="0"/>
    <xf numFmtId="0" fontId="46" fillId="0" borderId="0" applyNumberFormat="0" applyFill="0" applyBorder="0" applyAlignment="0" applyProtection="0"/>
    <xf numFmtId="0" fontId="20" fillId="0" borderId="10" applyNumberFormat="0" applyFont="0" applyFill="0" applyAlignment="0" applyProtection="0"/>
    <xf numFmtId="3" fontId="11" fillId="0" borderId="0" applyAlignment="0">
      <alignment horizontal="right"/>
    </xf>
    <xf numFmtId="190" fontId="12" fillId="0" borderId="0">
      <alignment horizontal="right"/>
    </xf>
    <xf numFmtId="0" fontId="47" fillId="0" borderId="0" applyNumberFormat="0" applyFill="0" applyBorder="0" applyAlignment="0" applyProtection="0"/>
    <xf numFmtId="0" fontId="48" fillId="0" borderId="0" applyNumberFormat="0"/>
    <xf numFmtId="0" fontId="49" fillId="0" borderId="0" applyProtection="0"/>
    <xf numFmtId="191" fontId="49" fillId="0" borderId="0" applyProtection="0"/>
    <xf numFmtId="0" fontId="50" fillId="0" borderId="0" applyProtection="0"/>
    <xf numFmtId="0" fontId="51" fillId="0" borderId="0" applyProtection="0"/>
    <xf numFmtId="0" fontId="49" fillId="0" borderId="11" applyProtection="0"/>
    <xf numFmtId="0" fontId="49" fillId="0" borderId="0"/>
    <xf numFmtId="10" fontId="49" fillId="0" borderId="0" applyProtection="0"/>
    <xf numFmtId="0" fontId="49" fillId="0" borderId="0"/>
    <xf numFmtId="2" fontId="49" fillId="0" borderId="0" applyProtection="0"/>
    <xf numFmtId="4" fontId="49" fillId="0" borderId="0" applyProtection="0"/>
    <xf numFmtId="165" fontId="1" fillId="0" borderId="0" applyFont="0" applyFill="0" applyBorder="0" applyAlignment="0" applyProtection="0"/>
    <xf numFmtId="3" fontId="10" fillId="0" borderId="0">
      <protection locked="0"/>
    </xf>
    <xf numFmtId="3" fontId="12" fillId="0" borderId="0">
      <alignment wrapText="1"/>
    </xf>
    <xf numFmtId="0" fontId="5" fillId="0" borderId="0"/>
    <xf numFmtId="0" fontId="52" fillId="0" borderId="0"/>
    <xf numFmtId="0" fontId="1" fillId="0" borderId="0"/>
    <xf numFmtId="0" fontId="8" fillId="0" borderId="0"/>
    <xf numFmtId="0" fontId="53" fillId="0" borderId="0"/>
    <xf numFmtId="0" fontId="53" fillId="0" borderId="0"/>
    <xf numFmtId="0" fontId="8" fillId="0" borderId="0"/>
    <xf numFmtId="0" fontId="53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54" fillId="0" borderId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" fontId="5" fillId="0" borderId="0"/>
    <xf numFmtId="169" fontId="5" fillId="0" borderId="0"/>
    <xf numFmtId="0" fontId="12" fillId="0" borderId="0"/>
    <xf numFmtId="9" fontId="56" fillId="0" borderId="0" applyFont="0" applyFill="0" applyBorder="0" applyAlignment="0" applyProtection="0"/>
    <xf numFmtId="0" fontId="58" fillId="0" borderId="0"/>
    <xf numFmtId="3" fontId="5" fillId="0" borderId="0"/>
    <xf numFmtId="9" fontId="8" fillId="0" borderId="0" applyFont="0" applyFill="0" applyBorder="0" applyAlignment="0" applyProtection="0"/>
    <xf numFmtId="19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2" fillId="0" borderId="0"/>
    <xf numFmtId="0" fontId="52" fillId="0" borderId="0"/>
    <xf numFmtId="0" fontId="52" fillId="0" borderId="0"/>
    <xf numFmtId="9" fontId="5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55" fillId="0" borderId="0"/>
    <xf numFmtId="9" fontId="1" fillId="0" borderId="0" applyFont="0" applyFill="0" applyBorder="0" applyAlignment="0" applyProtection="0"/>
    <xf numFmtId="3" fontId="5" fillId="0" borderId="0"/>
    <xf numFmtId="169" fontId="5" fillId="0" borderId="0"/>
    <xf numFmtId="0" fontId="1" fillId="0" borderId="0"/>
    <xf numFmtId="0" fontId="10" fillId="0" borderId="0"/>
    <xf numFmtId="0" fontId="1" fillId="0" borderId="0"/>
    <xf numFmtId="41" fontId="1" fillId="0" borderId="0" applyFont="0" applyFill="0" applyBorder="0" applyAlignment="0" applyProtection="0"/>
  </cellStyleXfs>
  <cellXfs count="63">
    <xf numFmtId="0" fontId="0" fillId="0" borderId="0" xfId="0"/>
    <xf numFmtId="168" fontId="0" fillId="0" borderId="0" xfId="1" applyNumberFormat="1" applyFont="1"/>
    <xf numFmtId="0" fontId="0" fillId="0" borderId="0" xfId="0" applyFill="1" applyProtection="1"/>
    <xf numFmtId="9" fontId="0" fillId="0" borderId="0" xfId="1" applyFont="1" applyFill="1" applyProtection="1"/>
    <xf numFmtId="0" fontId="0" fillId="0" borderId="0" xfId="0" applyFont="1"/>
    <xf numFmtId="1" fontId="0" fillId="0" borderId="0" xfId="0" applyNumberFormat="1" applyFont="1" applyFill="1" applyProtection="1"/>
    <xf numFmtId="0" fontId="3" fillId="0" borderId="0" xfId="0" applyNumberFormat="1" applyFont="1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17" fontId="0" fillId="0" borderId="0" xfId="0" applyNumberFormat="1" applyFill="1" applyProtection="1"/>
    <xf numFmtId="0" fontId="4" fillId="0" borderId="0" xfId="4"/>
    <xf numFmtId="49" fontId="0" fillId="0" borderId="0" xfId="0" applyNumberFormat="1"/>
    <xf numFmtId="169" fontId="0" fillId="0" borderId="0" xfId="0" applyNumberFormat="1"/>
    <xf numFmtId="9" fontId="0" fillId="0" borderId="0" xfId="0" applyNumberFormat="1"/>
    <xf numFmtId="168" fontId="0" fillId="0" borderId="0" xfId="0" applyNumberFormat="1"/>
    <xf numFmtId="0" fontId="0" fillId="0" borderId="0" xfId="0"/>
    <xf numFmtId="3" fontId="0" fillId="0" borderId="0" xfId="0" applyNumberFormat="1"/>
    <xf numFmtId="41" fontId="0" fillId="0" borderId="0" xfId="0" applyNumberFormat="1"/>
    <xf numFmtId="194" fontId="0" fillId="0" borderId="0" xfId="0" applyNumberFormat="1"/>
    <xf numFmtId="0" fontId="0" fillId="0" borderId="0" xfId="0" quotePrefix="1"/>
    <xf numFmtId="9" fontId="0" fillId="0" borderId="0" xfId="1" applyFont="1"/>
    <xf numFmtId="9" fontId="0" fillId="0" borderId="0" xfId="0" applyNumberFormat="1" applyFill="1" applyProtection="1"/>
    <xf numFmtId="168" fontId="0" fillId="0" borderId="0" xfId="0" applyNumberFormat="1" applyFill="1" applyProtection="1"/>
    <xf numFmtId="16" fontId="0" fillId="0" borderId="0" xfId="0" applyNumberFormat="1"/>
    <xf numFmtId="0" fontId="0" fillId="0" borderId="0" xfId="0"/>
    <xf numFmtId="17" fontId="0" fillId="0" borderId="0" xfId="0" applyNumberFormat="1"/>
    <xf numFmtId="0" fontId="5" fillId="0" borderId="0" xfId="0" applyFont="1"/>
    <xf numFmtId="3" fontId="5" fillId="0" borderId="0" xfId="0" applyNumberFormat="1" applyFont="1"/>
    <xf numFmtId="168" fontId="0" fillId="0" borderId="0" xfId="0" applyNumberFormat="1" applyFont="1"/>
    <xf numFmtId="168" fontId="3" fillId="0" borderId="0" xfId="0" applyNumberFormat="1" applyFont="1" applyFill="1" applyProtection="1"/>
    <xf numFmtId="168" fontId="0" fillId="0" borderId="0" xfId="0" applyNumberFormat="1" applyFont="1" applyFill="1" applyProtection="1"/>
    <xf numFmtId="0" fontId="60" fillId="0" borderId="0" xfId="13" applyFont="1" applyAlignment="1">
      <alignment wrapText="1"/>
    </xf>
    <xf numFmtId="167" fontId="60" fillId="0" borderId="0" xfId="13" applyNumberFormat="1" applyFont="1"/>
    <xf numFmtId="0" fontId="60" fillId="0" borderId="0" xfId="13" applyFont="1"/>
    <xf numFmtId="0" fontId="2" fillId="0" borderId="0" xfId="0" applyFont="1" applyAlignment="1">
      <alignment wrapText="1"/>
    </xf>
    <xf numFmtId="195" fontId="0" fillId="0" borderId="0" xfId="0" applyNumberFormat="1"/>
    <xf numFmtId="3" fontId="7" fillId="0" borderId="0" xfId="0" applyNumberFormat="1" applyFont="1"/>
    <xf numFmtId="192" fontId="0" fillId="0" borderId="0" xfId="0" applyNumberFormat="1"/>
    <xf numFmtId="9" fontId="5" fillId="0" borderId="0" xfId="7" applyFont="1"/>
    <xf numFmtId="166" fontId="61" fillId="0" borderId="0" xfId="9" applyFont="1"/>
    <xf numFmtId="0" fontId="0" fillId="0" borderId="0" xfId="0" applyAlignment="1">
      <alignment horizontal="left"/>
    </xf>
    <xf numFmtId="10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8" fontId="0" fillId="0" borderId="0" xfId="1" applyNumberFormat="1" applyFont="1" applyAlignment="1">
      <alignment horizontal="center"/>
    </xf>
    <xf numFmtId="41" fontId="0" fillId="0" borderId="0" xfId="244" applyFont="1"/>
    <xf numFmtId="14" fontId="0" fillId="0" borderId="0" xfId="0" applyNumberFormat="1"/>
    <xf numFmtId="10" fontId="0" fillId="0" borderId="0" xfId="0" applyNumberForma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3" fillId="0" borderId="0" xfId="0" quotePrefix="1" applyFont="1"/>
    <xf numFmtId="0" fontId="64" fillId="0" borderId="0" xfId="4" applyFont="1"/>
    <xf numFmtId="0" fontId="61" fillId="0" borderId="0" xfId="0" applyFont="1" applyAlignment="1">
      <alignment horizontal="right"/>
    </xf>
    <xf numFmtId="0" fontId="61" fillId="0" borderId="0" xfId="0" quotePrefix="1" applyFont="1"/>
    <xf numFmtId="0" fontId="64" fillId="0" borderId="0" xfId="4" applyFont="1" applyFill="1"/>
    <xf numFmtId="0" fontId="5" fillId="0" borderId="0" xfId="5"/>
    <xf numFmtId="168" fontId="1" fillId="0" borderId="0" xfId="7" applyNumberFormat="1" applyFont="1"/>
    <xf numFmtId="0" fontId="0" fillId="0" borderId="0" xfId="1" applyNumberFormat="1" applyFont="1"/>
    <xf numFmtId="0" fontId="65" fillId="0" borderId="0" xfId="0" applyFont="1" applyAlignment="1">
      <alignment horizontal="center" vertical="center" readingOrder="1"/>
    </xf>
    <xf numFmtId="0" fontId="65" fillId="0" borderId="0" xfId="0" applyFont="1"/>
    <xf numFmtId="167" fontId="61" fillId="0" borderId="0" xfId="0" applyNumberFormat="1" applyFont="1"/>
    <xf numFmtId="3" fontId="0" fillId="0" borderId="0" xfId="1" applyNumberFormat="1" applyFont="1"/>
    <xf numFmtId="167" fontId="0" fillId="0" borderId="0" xfId="0" applyNumberFormat="1"/>
  </cellXfs>
  <cellStyles count="245">
    <cellStyle name="1 indent" xfId="17" xr:uid="{00000000-0005-0000-0000-000000000000}"/>
    <cellStyle name="2 indents" xfId="18" xr:uid="{00000000-0005-0000-0000-000001000000}"/>
    <cellStyle name="20% - Accent1 2" xfId="19" xr:uid="{00000000-0005-0000-0000-000002000000}"/>
    <cellStyle name="20% - Accent2 2" xfId="20" xr:uid="{00000000-0005-0000-0000-000003000000}"/>
    <cellStyle name="20% - Accent3 2" xfId="21" xr:uid="{00000000-0005-0000-0000-000004000000}"/>
    <cellStyle name="20% - Accent4 2" xfId="22" xr:uid="{00000000-0005-0000-0000-000005000000}"/>
    <cellStyle name="20% - Accent5 2" xfId="23" xr:uid="{00000000-0005-0000-0000-000006000000}"/>
    <cellStyle name="20% - Accent6 2" xfId="24" xr:uid="{00000000-0005-0000-0000-000007000000}"/>
    <cellStyle name="3 indents" xfId="25" xr:uid="{00000000-0005-0000-0000-000008000000}"/>
    <cellStyle name="4 indents" xfId="26" xr:uid="{00000000-0005-0000-0000-000009000000}"/>
    <cellStyle name="40% - Accent1 2" xfId="27" xr:uid="{00000000-0005-0000-0000-00000A000000}"/>
    <cellStyle name="40% - Accent2 2" xfId="28" xr:uid="{00000000-0005-0000-0000-00000B000000}"/>
    <cellStyle name="40% - Accent3 2" xfId="29" xr:uid="{00000000-0005-0000-0000-00000C000000}"/>
    <cellStyle name="40% - Accent4 2" xfId="30" xr:uid="{00000000-0005-0000-0000-00000D000000}"/>
    <cellStyle name="40% - Accent5 2" xfId="31" xr:uid="{00000000-0005-0000-0000-00000E000000}"/>
    <cellStyle name="40% - Accent6 2" xfId="32" xr:uid="{00000000-0005-0000-0000-00000F000000}"/>
    <cellStyle name="5 indents" xfId="33" xr:uid="{00000000-0005-0000-0000-000010000000}"/>
    <cellStyle name="60% - Accent1 2" xfId="34" xr:uid="{00000000-0005-0000-0000-000011000000}"/>
    <cellStyle name="60% - Accent2 2" xfId="35" xr:uid="{00000000-0005-0000-0000-000012000000}"/>
    <cellStyle name="60% - Accent3 2" xfId="36" xr:uid="{00000000-0005-0000-0000-000013000000}"/>
    <cellStyle name="60% - Accent4 2" xfId="37" xr:uid="{00000000-0005-0000-0000-000014000000}"/>
    <cellStyle name="60% - Accent5 2" xfId="38" xr:uid="{00000000-0005-0000-0000-000015000000}"/>
    <cellStyle name="60% - Accent6 2" xfId="39" xr:uid="{00000000-0005-0000-0000-000016000000}"/>
    <cellStyle name="Accent1 2" xfId="40" xr:uid="{00000000-0005-0000-0000-000017000000}"/>
    <cellStyle name="Accent2 2" xfId="41" xr:uid="{00000000-0005-0000-0000-000018000000}"/>
    <cellStyle name="Accent3 2" xfId="42" xr:uid="{00000000-0005-0000-0000-000019000000}"/>
    <cellStyle name="Accent4 2" xfId="43" xr:uid="{00000000-0005-0000-0000-00001A000000}"/>
    <cellStyle name="Accent5 2" xfId="44" xr:uid="{00000000-0005-0000-0000-00001B000000}"/>
    <cellStyle name="Accent6 2" xfId="45" xr:uid="{00000000-0005-0000-0000-00001C000000}"/>
    <cellStyle name="Bad 2" xfId="46" xr:uid="{00000000-0005-0000-0000-00001D000000}"/>
    <cellStyle name="Calculation 2" xfId="47" xr:uid="{00000000-0005-0000-0000-00001E000000}"/>
    <cellStyle name="Check Cell 2" xfId="48" xr:uid="{00000000-0005-0000-0000-00001F000000}"/>
    <cellStyle name="Comma [0]" xfId="244" builtinId="6"/>
    <cellStyle name="Comma [0] 2" xfId="9" xr:uid="{00000000-0005-0000-0000-000021000000}"/>
    <cellStyle name="Comma [0] 2 2" xfId="198" xr:uid="{00000000-0005-0000-0000-000022000000}"/>
    <cellStyle name="Comma [0] 3" xfId="8" xr:uid="{00000000-0005-0000-0000-000023000000}"/>
    <cellStyle name="Comma 10" xfId="199" xr:uid="{00000000-0005-0000-0000-000024000000}"/>
    <cellStyle name="Comma 11" xfId="200" xr:uid="{00000000-0005-0000-0000-000025000000}"/>
    <cellStyle name="Comma 12" xfId="201" xr:uid="{00000000-0005-0000-0000-000026000000}"/>
    <cellStyle name="Comma 13" xfId="202" xr:uid="{00000000-0005-0000-0000-000027000000}"/>
    <cellStyle name="Comma 14" xfId="203" xr:uid="{00000000-0005-0000-0000-000028000000}"/>
    <cellStyle name="Comma 15" xfId="204" xr:uid="{00000000-0005-0000-0000-000029000000}"/>
    <cellStyle name="Comma 16" xfId="205" xr:uid="{00000000-0005-0000-0000-00002A000000}"/>
    <cellStyle name="Comma 17" xfId="206" xr:uid="{00000000-0005-0000-0000-00002B000000}"/>
    <cellStyle name="Comma 18" xfId="207" xr:uid="{00000000-0005-0000-0000-00002C000000}"/>
    <cellStyle name="Comma 19" xfId="208" xr:uid="{00000000-0005-0000-0000-00002D000000}"/>
    <cellStyle name="Comma 2" xfId="49" xr:uid="{00000000-0005-0000-0000-00002E000000}"/>
    <cellStyle name="Comma 2 2" xfId="209" xr:uid="{00000000-0005-0000-0000-00002F000000}"/>
    <cellStyle name="Comma 20" xfId="210" xr:uid="{00000000-0005-0000-0000-000030000000}"/>
    <cellStyle name="Comma 21" xfId="211" xr:uid="{00000000-0005-0000-0000-000031000000}"/>
    <cellStyle name="Comma 22" xfId="212" xr:uid="{00000000-0005-0000-0000-000032000000}"/>
    <cellStyle name="Comma 23" xfId="213" xr:uid="{00000000-0005-0000-0000-000033000000}"/>
    <cellStyle name="Comma 24" xfId="214" xr:uid="{00000000-0005-0000-0000-000034000000}"/>
    <cellStyle name="Comma 25" xfId="215" xr:uid="{00000000-0005-0000-0000-000035000000}"/>
    <cellStyle name="Comma 26" xfId="216" xr:uid="{00000000-0005-0000-0000-000036000000}"/>
    <cellStyle name="Comma 27" xfId="217" xr:uid="{00000000-0005-0000-0000-000037000000}"/>
    <cellStyle name="Comma 28" xfId="218" xr:uid="{00000000-0005-0000-0000-000038000000}"/>
    <cellStyle name="Comma 29" xfId="219" xr:uid="{00000000-0005-0000-0000-000039000000}"/>
    <cellStyle name="Comma 3" xfId="50" xr:uid="{00000000-0005-0000-0000-00003A000000}"/>
    <cellStyle name="Comma 30" xfId="220" xr:uid="{00000000-0005-0000-0000-00003B000000}"/>
    <cellStyle name="Comma 31" xfId="221" xr:uid="{00000000-0005-0000-0000-00003C000000}"/>
    <cellStyle name="Comma 32" xfId="222" xr:uid="{00000000-0005-0000-0000-00003D000000}"/>
    <cellStyle name="Comma 33" xfId="223" xr:uid="{00000000-0005-0000-0000-00003E000000}"/>
    <cellStyle name="Comma 34" xfId="224" xr:uid="{00000000-0005-0000-0000-00003F000000}"/>
    <cellStyle name="Comma 4" xfId="165" xr:uid="{00000000-0005-0000-0000-000040000000}"/>
    <cellStyle name="Comma 4 2" xfId="225" xr:uid="{00000000-0005-0000-0000-000041000000}"/>
    <cellStyle name="Comma 5" xfId="226" xr:uid="{00000000-0005-0000-0000-000042000000}"/>
    <cellStyle name="Comma 6" xfId="227" xr:uid="{00000000-0005-0000-0000-000043000000}"/>
    <cellStyle name="Comma 7" xfId="228" xr:uid="{00000000-0005-0000-0000-000044000000}"/>
    <cellStyle name="Comma 8" xfId="229" xr:uid="{00000000-0005-0000-0000-000045000000}"/>
    <cellStyle name="Comma 9" xfId="230" xr:uid="{00000000-0005-0000-0000-000046000000}"/>
    <cellStyle name="Comma0" xfId="51" xr:uid="{00000000-0005-0000-0000-000047000000}"/>
    <cellStyle name="Currency0" xfId="52" xr:uid="{00000000-0005-0000-0000-000048000000}"/>
    <cellStyle name="Date" xfId="53" xr:uid="{00000000-0005-0000-0000-000049000000}"/>
    <cellStyle name="Euro" xfId="54" xr:uid="{00000000-0005-0000-0000-00004A000000}"/>
    <cellStyle name="Explanatory Text 2" xfId="55" xr:uid="{00000000-0005-0000-0000-00004B000000}"/>
    <cellStyle name="Fixed" xfId="56" xr:uid="{00000000-0005-0000-0000-00004C000000}"/>
    <cellStyle name="Fyrirsögn" xfId="57" xr:uid="{00000000-0005-0000-0000-00004D000000}"/>
    <cellStyle name="Good 2" xfId="58" xr:uid="{00000000-0005-0000-0000-00004E000000}"/>
    <cellStyle name="Grey" xfId="59" xr:uid="{00000000-0005-0000-0000-00004F000000}"/>
    <cellStyle name="Heading 1 2" xfId="60" xr:uid="{00000000-0005-0000-0000-000050000000}"/>
    <cellStyle name="Heading 2 2" xfId="61" xr:uid="{00000000-0005-0000-0000-000051000000}"/>
    <cellStyle name="Heading 3 2" xfId="62" xr:uid="{00000000-0005-0000-0000-000052000000}"/>
    <cellStyle name="Heading 4 2" xfId="63" xr:uid="{00000000-0005-0000-0000-000053000000}"/>
    <cellStyle name="Hipervínculo_IIF" xfId="64" xr:uid="{00000000-0005-0000-0000-000054000000}"/>
    <cellStyle name="Hyperlink" xfId="4" builtinId="8"/>
    <cellStyle name="imf-one decimal" xfId="65" xr:uid="{00000000-0005-0000-0000-000056000000}"/>
    <cellStyle name="imf-zero decimal" xfId="66" xr:uid="{00000000-0005-0000-0000-000057000000}"/>
    <cellStyle name="Input [yellow]" xfId="67" xr:uid="{00000000-0005-0000-0000-000058000000}"/>
    <cellStyle name="Input 2" xfId="68" xr:uid="{00000000-0005-0000-0000-000059000000}"/>
    <cellStyle name="Italic" xfId="69" xr:uid="{00000000-0005-0000-0000-00005A000000}"/>
    <cellStyle name="Linked Cell 2" xfId="70" xr:uid="{00000000-0005-0000-0000-00005B000000}"/>
    <cellStyle name="Millares [0]_BALPROGRAMA2001R" xfId="71" xr:uid="{00000000-0005-0000-0000-00005C000000}"/>
    <cellStyle name="Millares_BALPROGRAMA2001R" xfId="72" xr:uid="{00000000-0005-0000-0000-00005D000000}"/>
    <cellStyle name="Milliers [0]_Feuil1" xfId="73" xr:uid="{00000000-0005-0000-0000-00005E000000}"/>
    <cellStyle name="Milliers_Feuil1" xfId="74" xr:uid="{00000000-0005-0000-0000-00005F000000}"/>
    <cellStyle name="Moneda [0]_BALPROGRAMA2001R" xfId="75" xr:uid="{00000000-0005-0000-0000-000060000000}"/>
    <cellStyle name="Moneda_BALPROGRAMA2001R" xfId="76" xr:uid="{00000000-0005-0000-0000-000061000000}"/>
    <cellStyle name="Monétaire [0]_Feuil1" xfId="77" xr:uid="{00000000-0005-0000-0000-000062000000}"/>
    <cellStyle name="Monétaire_Feuil1" xfId="78" xr:uid="{00000000-0005-0000-0000-000063000000}"/>
    <cellStyle name="Neutral 2" xfId="79" xr:uid="{00000000-0005-0000-0000-000064000000}"/>
    <cellStyle name="Normal" xfId="0" builtinId="0"/>
    <cellStyle name="Normal - Style1" xfId="80" xr:uid="{00000000-0005-0000-0000-000066000000}"/>
    <cellStyle name="Normal - Style2" xfId="81" xr:uid="{00000000-0005-0000-0000-000067000000}"/>
    <cellStyle name="Normal 10" xfId="82" xr:uid="{00000000-0005-0000-0000-000068000000}"/>
    <cellStyle name="Normal 10 2" xfId="83" xr:uid="{00000000-0005-0000-0000-000069000000}"/>
    <cellStyle name="Normal 11" xfId="84" xr:uid="{00000000-0005-0000-0000-00006A000000}"/>
    <cellStyle name="Normal 12" xfId="85" xr:uid="{00000000-0005-0000-0000-00006B000000}"/>
    <cellStyle name="Normal 13" xfId="86" xr:uid="{00000000-0005-0000-0000-00006C000000}"/>
    <cellStyle name="Normal 14" xfId="87" xr:uid="{00000000-0005-0000-0000-00006D000000}"/>
    <cellStyle name="Normal 15" xfId="88" xr:uid="{00000000-0005-0000-0000-00006E000000}"/>
    <cellStyle name="Normal 16" xfId="15" xr:uid="{00000000-0005-0000-0000-00006F000000}"/>
    <cellStyle name="Normal 17" xfId="13" xr:uid="{00000000-0005-0000-0000-000070000000}"/>
    <cellStyle name="Normal 18" xfId="16" xr:uid="{00000000-0005-0000-0000-000071000000}"/>
    <cellStyle name="Normal 19" xfId="171" xr:uid="{00000000-0005-0000-0000-000072000000}"/>
    <cellStyle name="Normal 2" xfId="6" xr:uid="{00000000-0005-0000-0000-000073000000}"/>
    <cellStyle name="Normal 2 2" xfId="89" xr:uid="{00000000-0005-0000-0000-000074000000}"/>
    <cellStyle name="Normal 2 2 2" xfId="168" xr:uid="{00000000-0005-0000-0000-000075000000}"/>
    <cellStyle name="Normal 2 3" xfId="90" xr:uid="{00000000-0005-0000-0000-000076000000}"/>
    <cellStyle name="Normal 2 3 2" xfId="169" xr:uid="{00000000-0005-0000-0000-000077000000}"/>
    <cellStyle name="Normal 2 3 3" xfId="196" xr:uid="{00000000-0005-0000-0000-000078000000}"/>
    <cellStyle name="Normal 2 4" xfId="91" xr:uid="{00000000-0005-0000-0000-000079000000}"/>
    <cellStyle name="Normal 2 4 2" xfId="240" xr:uid="{00000000-0005-0000-0000-00007A000000}"/>
    <cellStyle name="Normal 2 5" xfId="192" xr:uid="{00000000-0005-0000-0000-00007B000000}"/>
    <cellStyle name="Normal 20" xfId="178" xr:uid="{00000000-0005-0000-0000-00007C000000}"/>
    <cellStyle name="Normal 21" xfId="180" xr:uid="{00000000-0005-0000-0000-00007D000000}"/>
    <cellStyle name="Normal 22" xfId="182" xr:uid="{00000000-0005-0000-0000-00007E000000}"/>
    <cellStyle name="Normal 23" xfId="195" xr:uid="{00000000-0005-0000-0000-00007F000000}"/>
    <cellStyle name="Normal 3" xfId="5" xr:uid="{00000000-0005-0000-0000-000080000000}"/>
    <cellStyle name="Normal 3 2" xfId="14" xr:uid="{00000000-0005-0000-0000-000081000000}"/>
    <cellStyle name="Normal 3 2 2" xfId="93" xr:uid="{00000000-0005-0000-0000-000082000000}"/>
    <cellStyle name="Normal 3 3" xfId="94" xr:uid="{00000000-0005-0000-0000-000083000000}"/>
    <cellStyle name="Normal 3 3 2" xfId="242" xr:uid="{00000000-0005-0000-0000-000084000000}"/>
    <cellStyle name="Normal 3 4" xfId="95" xr:uid="{00000000-0005-0000-0000-000085000000}"/>
    <cellStyle name="Normal 3 5" xfId="92" xr:uid="{00000000-0005-0000-0000-000086000000}"/>
    <cellStyle name="Normal 382" xfId="10" xr:uid="{00000000-0005-0000-0000-000087000000}"/>
    <cellStyle name="Normal 4" xfId="96" xr:uid="{00000000-0005-0000-0000-000088000000}"/>
    <cellStyle name="Normal 4 2" xfId="97" xr:uid="{00000000-0005-0000-0000-000089000000}"/>
    <cellStyle name="Normal 4 2 2" xfId="239" xr:uid="{00000000-0005-0000-0000-00008A000000}"/>
    <cellStyle name="Normal 4 3" xfId="98" xr:uid="{00000000-0005-0000-0000-00008B000000}"/>
    <cellStyle name="Normal 4 4" xfId="170" xr:uid="{00000000-0005-0000-0000-00008C000000}"/>
    <cellStyle name="Normal 4 5" xfId="191" xr:uid="{00000000-0005-0000-0000-00008D000000}"/>
    <cellStyle name="Normal 5" xfId="99" xr:uid="{00000000-0005-0000-0000-00008E000000}"/>
    <cellStyle name="Normal 5 2" xfId="100" xr:uid="{00000000-0005-0000-0000-00008F000000}"/>
    <cellStyle name="Normal 5 2 2" xfId="241" xr:uid="{00000000-0005-0000-0000-000090000000}"/>
    <cellStyle name="Normal 5 3" xfId="101" xr:uid="{00000000-0005-0000-0000-000091000000}"/>
    <cellStyle name="Normal 5 3 2" xfId="193" xr:uid="{00000000-0005-0000-0000-000092000000}"/>
    <cellStyle name="Normal 5 4" xfId="102" xr:uid="{00000000-0005-0000-0000-000093000000}"/>
    <cellStyle name="Normal 5 5" xfId="186" xr:uid="{00000000-0005-0000-0000-000094000000}"/>
    <cellStyle name="Normal 52" xfId="185" xr:uid="{00000000-0005-0000-0000-000095000000}"/>
    <cellStyle name="Normal 6" xfId="103" xr:uid="{00000000-0005-0000-0000-000096000000}"/>
    <cellStyle name="Normal 6 2" xfId="104" xr:uid="{00000000-0005-0000-0000-000097000000}"/>
    <cellStyle name="Normal 6 3" xfId="231" xr:uid="{00000000-0005-0000-0000-000098000000}"/>
    <cellStyle name="Normal 7" xfId="105" xr:uid="{00000000-0005-0000-0000-000099000000}"/>
    <cellStyle name="Normal 7 2" xfId="106" xr:uid="{00000000-0005-0000-0000-00009A000000}"/>
    <cellStyle name="Normal 7 2 2" xfId="233" xr:uid="{00000000-0005-0000-0000-00009B000000}"/>
    <cellStyle name="Normal 7 3" xfId="232" xr:uid="{00000000-0005-0000-0000-00009C000000}"/>
    <cellStyle name="Normal 8" xfId="107" xr:uid="{00000000-0005-0000-0000-00009D000000}"/>
    <cellStyle name="Normal 8 2" xfId="108" xr:uid="{00000000-0005-0000-0000-00009E000000}"/>
    <cellStyle name="Normal 8 3" xfId="184" xr:uid="{00000000-0005-0000-0000-00009F000000}"/>
    <cellStyle name="Normal 9" xfId="109" xr:uid="{00000000-0005-0000-0000-0000A0000000}"/>
    <cellStyle name="Note 2" xfId="110" xr:uid="{00000000-0005-0000-0000-0000A1000000}"/>
    <cellStyle name="Notes" xfId="111" xr:uid="{00000000-0005-0000-0000-0000A2000000}"/>
    <cellStyle name="Output Amounts" xfId="112" xr:uid="{00000000-0005-0000-0000-0000A3000000}"/>
    <cellStyle name="Output Line Items" xfId="113" xr:uid="{00000000-0005-0000-0000-0000A4000000}"/>
    <cellStyle name="P%" xfId="114" xr:uid="{00000000-0005-0000-0000-0000A5000000}"/>
    <cellStyle name="P%*" xfId="115" xr:uid="{00000000-0005-0000-0000-0000A6000000}"/>
    <cellStyle name="P%_vm_nov02" xfId="116" xr:uid="{00000000-0005-0000-0000-0000A7000000}"/>
    <cellStyle name="P%Sum" xfId="117" xr:uid="{00000000-0005-0000-0000-0000A8000000}"/>
    <cellStyle name="Percent" xfId="1" builtinId="5"/>
    <cellStyle name="Percent [2]" xfId="118" xr:uid="{00000000-0005-0000-0000-0000AA000000}"/>
    <cellStyle name="Percent 10" xfId="119" xr:uid="{00000000-0005-0000-0000-0000AB000000}"/>
    <cellStyle name="Percent 11" xfId="176" xr:uid="{00000000-0005-0000-0000-0000AC000000}"/>
    <cellStyle name="Percent 12" xfId="179" xr:uid="{00000000-0005-0000-0000-0000AD000000}"/>
    <cellStyle name="Percent 13" xfId="181" xr:uid="{00000000-0005-0000-0000-0000AE000000}"/>
    <cellStyle name="Percent 14" xfId="183" xr:uid="{00000000-0005-0000-0000-0000AF000000}"/>
    <cellStyle name="Percent 2" xfId="7" xr:uid="{00000000-0005-0000-0000-0000B0000000}"/>
    <cellStyle name="Percent 2 2" xfId="121" xr:uid="{00000000-0005-0000-0000-0000B1000000}"/>
    <cellStyle name="Percent 2 2 2" xfId="197" xr:uid="{00000000-0005-0000-0000-0000B2000000}"/>
    <cellStyle name="Percent 2 3" xfId="122" xr:uid="{00000000-0005-0000-0000-0000B3000000}"/>
    <cellStyle name="Percent 2 4" xfId="120" xr:uid="{00000000-0005-0000-0000-0000B4000000}"/>
    <cellStyle name="Percent 2 5" xfId="194" xr:uid="{00000000-0005-0000-0000-0000B5000000}"/>
    <cellStyle name="Percent 3" xfId="123" xr:uid="{00000000-0005-0000-0000-0000B6000000}"/>
    <cellStyle name="Percent 3 2" xfId="124" xr:uid="{00000000-0005-0000-0000-0000B7000000}"/>
    <cellStyle name="Percent 3 2 2" xfId="190" xr:uid="{00000000-0005-0000-0000-0000B8000000}"/>
    <cellStyle name="Percent 3 3" xfId="189" xr:uid="{00000000-0005-0000-0000-0000B9000000}"/>
    <cellStyle name="Percent 3 4" xfId="234" xr:uid="{00000000-0005-0000-0000-0000BA000000}"/>
    <cellStyle name="Percent 4" xfId="125" xr:uid="{00000000-0005-0000-0000-0000BB000000}"/>
    <cellStyle name="Percent 4 2" xfId="235" xr:uid="{00000000-0005-0000-0000-0000BC000000}"/>
    <cellStyle name="Percent 5" xfId="126" xr:uid="{00000000-0005-0000-0000-0000BD000000}"/>
    <cellStyle name="Percent 5 2" xfId="236" xr:uid="{00000000-0005-0000-0000-0000BE000000}"/>
    <cellStyle name="Percent 6" xfId="127" xr:uid="{00000000-0005-0000-0000-0000BF000000}"/>
    <cellStyle name="Percent 6 2" xfId="238" xr:uid="{00000000-0005-0000-0000-0000C0000000}"/>
    <cellStyle name="Percent 7" xfId="128" xr:uid="{00000000-0005-0000-0000-0000C1000000}"/>
    <cellStyle name="Percent 8" xfId="129" xr:uid="{00000000-0005-0000-0000-0000C2000000}"/>
    <cellStyle name="Percent 9" xfId="130" xr:uid="{00000000-0005-0000-0000-0000C3000000}"/>
    <cellStyle name="percentage difference one decimal" xfId="131" xr:uid="{00000000-0005-0000-0000-0000C4000000}"/>
    <cellStyle name="percentage difference zero decimal" xfId="132" xr:uid="{00000000-0005-0000-0000-0000C5000000}"/>
    <cellStyle name="pkt" xfId="133" xr:uid="{00000000-0005-0000-0000-0000C6000000}"/>
    <cellStyle name="Presentation" xfId="134" xr:uid="{00000000-0005-0000-0000-0000C7000000}"/>
    <cellStyle name="Prósent 2" xfId="188" xr:uid="{00000000-0005-0000-0000-0000C8000000}"/>
    <cellStyle name="Prósent 5" xfId="2" xr:uid="{00000000-0005-0000-0000-0000C9000000}"/>
    <cellStyle name="S" xfId="135" xr:uid="{00000000-0005-0000-0000-0000CA000000}"/>
    <cellStyle name="S*" xfId="136" xr:uid="{00000000-0005-0000-0000-0000CB000000}"/>
    <cellStyle name="S_vm_nov02" xfId="137" xr:uid="{00000000-0005-0000-0000-0000CC000000}"/>
    <cellStyle name="S_vm_nov02_3" xfId="138" xr:uid="{00000000-0005-0000-0000-0000CD000000}"/>
    <cellStyle name="Ská" xfId="139" xr:uid="{00000000-0005-0000-0000-0000CE000000}"/>
    <cellStyle name="SSum" xfId="140" xr:uid="{00000000-0005-0000-0000-0000CF000000}"/>
    <cellStyle name="Style 21" xfId="141" xr:uid="{00000000-0005-0000-0000-0000D0000000}"/>
    <cellStyle name="Style 22" xfId="142" xr:uid="{00000000-0005-0000-0000-0000D1000000}"/>
    <cellStyle name="Style 23" xfId="143" xr:uid="{00000000-0005-0000-0000-0000D2000000}"/>
    <cellStyle name="Style 24" xfId="144" xr:uid="{00000000-0005-0000-0000-0000D3000000}"/>
    <cellStyle name="Style 25" xfId="145" xr:uid="{00000000-0005-0000-0000-0000D4000000}"/>
    <cellStyle name="Style 26" xfId="146" xr:uid="{00000000-0005-0000-0000-0000D5000000}"/>
    <cellStyle name="t0" xfId="166" xr:uid="{00000000-0005-0000-0000-0000D6000000}"/>
    <cellStyle name="t0 2" xfId="167" xr:uid="{00000000-0005-0000-0000-0000D7000000}"/>
    <cellStyle name="t0 3" xfId="237" xr:uid="{00000000-0005-0000-0000-0000D8000000}"/>
    <cellStyle name="Text" xfId="147" xr:uid="{00000000-0005-0000-0000-0000D9000000}"/>
    <cellStyle name="ths9u" xfId="148" xr:uid="{00000000-0005-0000-0000-0000DA000000}"/>
    <cellStyle name="Title 2" xfId="149" xr:uid="{00000000-0005-0000-0000-0000DB000000}"/>
    <cellStyle name="Total 2" xfId="150" xr:uid="{00000000-0005-0000-0000-0000DC000000}"/>
    <cellStyle name="TRN8 feit" xfId="151" xr:uid="{00000000-0005-0000-0000-0000DD000000}"/>
    <cellStyle name="Txt" xfId="152" xr:uid="{00000000-0005-0000-0000-0000DE000000}"/>
    <cellStyle name="Venjulegt 2" xfId="12" xr:uid="{00000000-0005-0000-0000-0000DF000000}"/>
    <cellStyle name="Venjulegt 2 2" xfId="172" xr:uid="{00000000-0005-0000-0000-0000E0000000}"/>
    <cellStyle name="Venjulegt 2 3" xfId="3" xr:uid="{00000000-0005-0000-0000-0000E1000000}"/>
    <cellStyle name="Venjulegt 2 4" xfId="177" xr:uid="{00000000-0005-0000-0000-0000E2000000}"/>
    <cellStyle name="Venjulegt 2 5" xfId="243" xr:uid="{00000000-0005-0000-0000-0000E3000000}"/>
    <cellStyle name="Venjulegt 3" xfId="11" xr:uid="{00000000-0005-0000-0000-0000E4000000}"/>
    <cellStyle name="Venjulegt 3 2" xfId="173" xr:uid="{00000000-0005-0000-0000-0000E5000000}"/>
    <cellStyle name="Venjulegt 3 3" xfId="187" xr:uid="{00000000-0005-0000-0000-0000E6000000}"/>
    <cellStyle name="Venjulegt 4" xfId="174" xr:uid="{00000000-0005-0000-0000-0000E7000000}"/>
    <cellStyle name="Venjulegt 8" xfId="175" xr:uid="{00000000-0005-0000-0000-0000E8000000}"/>
    <cellStyle name="Warning Text 2" xfId="153" xr:uid="{00000000-0005-0000-0000-0000E9000000}"/>
    <cellStyle name="yfirskrift tekjur" xfId="154" xr:uid="{00000000-0005-0000-0000-0000EA000000}"/>
    <cellStyle name="ДАТА" xfId="155" xr:uid="{00000000-0005-0000-0000-0000EB000000}"/>
    <cellStyle name="ДЕНЕЖНЫЙ_BOPENGC" xfId="156" xr:uid="{00000000-0005-0000-0000-0000EC000000}"/>
    <cellStyle name="ЗАГОЛОВОК1" xfId="157" xr:uid="{00000000-0005-0000-0000-0000ED000000}"/>
    <cellStyle name="ЗАГОЛОВОК2" xfId="158" xr:uid="{00000000-0005-0000-0000-0000EE000000}"/>
    <cellStyle name="ИТОГОВЫЙ" xfId="159" xr:uid="{00000000-0005-0000-0000-0000EF000000}"/>
    <cellStyle name="Обычный_BOPENGC" xfId="160" xr:uid="{00000000-0005-0000-0000-0000F0000000}"/>
    <cellStyle name="ПРОЦЕНТНЫЙ_BOPENGC" xfId="161" xr:uid="{00000000-0005-0000-0000-0000F1000000}"/>
    <cellStyle name="ТЕКСТ" xfId="162" xr:uid="{00000000-0005-0000-0000-0000F2000000}"/>
    <cellStyle name="ФИКСИРОВАННЫЙ" xfId="163" xr:uid="{00000000-0005-0000-0000-0000F3000000}"/>
    <cellStyle name="ФИНАНСОВЫЙ_BOPENGC" xfId="164" xr:uid="{00000000-0005-0000-0000-0000F4000000}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2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Landsframleiðsla nú talin</a:t>
            </a:r>
            <a:r>
              <a:rPr lang="is-IS" baseline="0"/>
              <a:t> meiri en í bjartsýnni sviðsmynd frá því í fyrra</a:t>
            </a:r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baseline="0">
                <a:latin typeface="FiraGO Light" panose="020B0403050000020004" pitchFamily="34" charset="0"/>
                <a:cs typeface="FiraGO Light" panose="020B0403050000020004" pitchFamily="34" charset="0"/>
              </a:rPr>
              <a:t>Verg landsframleiðsla, 2019 = 100</a:t>
            </a:r>
            <a:endParaRPr lang="is-IS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1486265885556234"/>
          <c:y val="2.3148027381024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60585416322901375"/>
        </c:manualLayout>
      </c:layout>
      <c:lineChart>
        <c:grouping val="standard"/>
        <c:varyColors val="0"/>
        <c:ser>
          <c:idx val="1"/>
          <c:order val="0"/>
          <c:tx>
            <c:strRef>
              <c:f>'1-1'!$A$3</c:f>
              <c:strCache>
                <c:ptCount val="1"/>
                <c:pt idx="0">
                  <c:v>Spá í október 2020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strRef>
              <c:f>'1-1'!$B$2:$E$2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'1-1'!$B$3:$E$3</c:f>
              <c:numCache>
                <c:formatCode>_(* #,##0_);_(* \(#,##0\);_(* "-"_);_(@_)</c:formatCode>
                <c:ptCount val="4"/>
                <c:pt idx="0">
                  <c:v>100</c:v>
                </c:pt>
                <c:pt idx="1">
                  <c:v>92.4</c:v>
                </c:pt>
                <c:pt idx="2">
                  <c:v>96.003600000000006</c:v>
                </c:pt>
                <c:pt idx="3">
                  <c:v>98.979711600000002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35-42A1-AF7B-15951CF17D2D}"/>
            </c:ext>
          </c:extLst>
        </c:ser>
        <c:ser>
          <c:idx val="0"/>
          <c:order val="1"/>
          <c:tx>
            <c:strRef>
              <c:f>'1-1'!$A$4</c:f>
              <c:strCache>
                <c:ptCount val="1"/>
                <c:pt idx="0">
                  <c:v>Bjartsýn sviðsmynd í október 2020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strRef>
              <c:f>'1-1'!$B$2:$E$2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'1-1'!$B$4:$E$4</c:f>
              <c:numCache>
                <c:formatCode>_(* #,##0_);_(* \(#,##0\);_(* "-"_);_(@_)</c:formatCode>
                <c:ptCount val="4"/>
                <c:pt idx="0">
                  <c:v>100</c:v>
                </c:pt>
                <c:pt idx="1">
                  <c:v>92.4</c:v>
                </c:pt>
                <c:pt idx="2">
                  <c:v>96.650400000000005</c:v>
                </c:pt>
                <c:pt idx="3">
                  <c:v>99.743212800000009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5-42A1-AF7B-15951CF17D2D}"/>
            </c:ext>
          </c:extLst>
        </c:ser>
        <c:ser>
          <c:idx val="3"/>
          <c:order val="2"/>
          <c:tx>
            <c:strRef>
              <c:f>'1-1'!$A$5</c:f>
              <c:strCache>
                <c:ptCount val="1"/>
                <c:pt idx="0">
                  <c:v>Ný spá</c:v>
                </c:pt>
              </c:strCache>
            </c:strRef>
          </c:tx>
          <c:spPr>
            <a:ln w="28575" cap="rnd">
              <a:solidFill>
                <a:srgbClr val="FDC41B"/>
              </a:solidFill>
              <a:round/>
            </a:ln>
            <a:effectLst/>
          </c:spPr>
          <c:marker>
            <c:symbol val="none"/>
          </c:marker>
          <c:cat>
            <c:strRef>
              <c:f>'1-1'!$B$2:$E$2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'1-1'!$B$5:$E$5</c:f>
              <c:numCache>
                <c:formatCode>_(* #,##0_);_(* \(#,##0\);_(* "-"_);_(@_)</c:formatCode>
                <c:ptCount val="4"/>
                <c:pt idx="0">
                  <c:v>100</c:v>
                </c:pt>
                <c:pt idx="1">
                  <c:v>93.5</c:v>
                </c:pt>
                <c:pt idx="2">
                  <c:v>97.146499999999989</c:v>
                </c:pt>
                <c:pt idx="3">
                  <c:v>102.29526449999999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35-42A1-AF7B-15951CF17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90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955380577427826E-2"/>
          <c:y val="0.82098189533216914"/>
          <c:w val="0.87250218722659656"/>
          <c:h val="0.17719481266974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Fjárfesting verður yfir meðaltali næstu ár</a:t>
            </a:r>
          </a:p>
        </c:rich>
      </c:tx>
      <c:layout>
        <c:manualLayout>
          <c:xMode val="edge"/>
          <c:yMode val="edge"/>
          <c:x val="0.11486264090261437"/>
          <c:y val="2.3148084579657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lineChart>
        <c:grouping val="standard"/>
        <c:varyColors val="0"/>
        <c:ser>
          <c:idx val="1"/>
          <c:order val="0"/>
          <c:tx>
            <c:strRef>
              <c:f>'1-10'!$B$1</c:f>
              <c:strCache>
                <c:ptCount val="1"/>
                <c:pt idx="0">
                  <c:v>Fjárfesting, % af VLF</c:v>
                </c:pt>
              </c:strCache>
            </c:strRef>
          </c:tx>
          <c:spPr>
            <a:ln w="19050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'1-10'!$A$9:$A$26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'1-10'!$B$9:$B$26</c:f>
              <c:numCache>
                <c:formatCode>0.0%</c:formatCode>
                <c:ptCount val="18"/>
                <c:pt idx="0">
                  <c:v>1.9489167423508709E-2</c:v>
                </c:pt>
                <c:pt idx="1">
                  <c:v>1.9435185638435007E-2</c:v>
                </c:pt>
                <c:pt idx="2">
                  <c:v>2.2606101643821593E-2</c:v>
                </c:pt>
                <c:pt idx="3">
                  <c:v>2.4674019488244082E-2</c:v>
                </c:pt>
                <c:pt idx="4">
                  <c:v>2.6197578864491994E-2</c:v>
                </c:pt>
                <c:pt idx="5">
                  <c:v>2.0128108999165357E-2</c:v>
                </c:pt>
                <c:pt idx="6">
                  <c:v>1.6943228051528345E-2</c:v>
                </c:pt>
                <c:pt idx="7">
                  <c:v>1.5139928889635586E-2</c:v>
                </c:pt>
                <c:pt idx="8">
                  <c:v>1.6453856459876577E-2</c:v>
                </c:pt>
                <c:pt idx="9">
                  <c:v>1.7644697018731184E-2</c:v>
                </c:pt>
                <c:pt idx="10">
                  <c:v>1.8373944598692772E-2</c:v>
                </c:pt>
                <c:pt idx="11">
                  <c:v>1.6741545813686406E-2</c:v>
                </c:pt>
                <c:pt idx="12">
                  <c:v>1.7512517518629169E-2</c:v>
                </c:pt>
                <c:pt idx="13">
                  <c:v>1.9891019145526777E-2</c:v>
                </c:pt>
                <c:pt idx="14">
                  <c:v>1.8692018577081589E-2</c:v>
                </c:pt>
                <c:pt idx="15">
                  <c:v>2.2321804405768048E-2</c:v>
                </c:pt>
                <c:pt idx="16">
                  <c:v>2.6241249940607822E-2</c:v>
                </c:pt>
                <c:pt idx="17">
                  <c:v>2.5341137868689908E-2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'1-10'!$C$1</c:f>
              <c:strCache>
                <c:ptCount val="1"/>
                <c:pt idx="0">
                  <c:v>Fjárfesting með Betri samgöngum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numRef>
              <c:f>'1-10'!$A$9:$A$26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'1-10'!$C$9:$C$26</c:f>
              <c:numCache>
                <c:formatCode>General</c:formatCode>
                <c:ptCount val="18"/>
                <c:pt idx="16" formatCode="0.0%">
                  <c:v>2.6241249940607822E-2</c:v>
                </c:pt>
                <c:pt idx="17" formatCode="0.00%">
                  <c:v>2.7273662197039535E-2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A8-429C-A67C-FB910B321905}"/>
            </c:ext>
          </c:extLst>
        </c:ser>
        <c:ser>
          <c:idx val="3"/>
          <c:order val="2"/>
          <c:tx>
            <c:strRef>
              <c:f>'1-10'!$D$1</c:f>
              <c:strCache>
                <c:ptCount val="1"/>
                <c:pt idx="0">
                  <c:v>Meðaltal (2005-2021)</c:v>
                </c:pt>
              </c:strCache>
            </c:strRef>
          </c:tx>
          <c:spPr>
            <a:ln w="28575" cap="rnd">
              <a:solidFill>
                <a:srgbClr val="FDC41B"/>
              </a:solidFill>
              <a:round/>
            </a:ln>
            <a:effectLst/>
          </c:spPr>
          <c:marker>
            <c:symbol val="none"/>
          </c:marker>
          <c:cat>
            <c:numRef>
              <c:f>'1-10'!$A$9:$A$26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'1-10'!$D$9:$D$26</c:f>
              <c:numCache>
                <c:formatCode>0.0%</c:formatCode>
                <c:ptCount val="18"/>
                <c:pt idx="0">
                  <c:v>1.9910939557495937E-2</c:v>
                </c:pt>
                <c:pt idx="1">
                  <c:v>1.9910939557495937E-2</c:v>
                </c:pt>
                <c:pt idx="2">
                  <c:v>1.9910939557495937E-2</c:v>
                </c:pt>
                <c:pt idx="3">
                  <c:v>1.9910939557495937E-2</c:v>
                </c:pt>
                <c:pt idx="4">
                  <c:v>1.9910939557495937E-2</c:v>
                </c:pt>
                <c:pt idx="5">
                  <c:v>1.9910939557495937E-2</c:v>
                </c:pt>
                <c:pt idx="6">
                  <c:v>1.9910939557495937E-2</c:v>
                </c:pt>
                <c:pt idx="7">
                  <c:v>1.9910939557495937E-2</c:v>
                </c:pt>
                <c:pt idx="8">
                  <c:v>1.9910939557495937E-2</c:v>
                </c:pt>
                <c:pt idx="9">
                  <c:v>1.9910939557495937E-2</c:v>
                </c:pt>
                <c:pt idx="10">
                  <c:v>1.9910939557495937E-2</c:v>
                </c:pt>
                <c:pt idx="11">
                  <c:v>1.9910939557495937E-2</c:v>
                </c:pt>
                <c:pt idx="12">
                  <c:v>1.9910939557495937E-2</c:v>
                </c:pt>
                <c:pt idx="13">
                  <c:v>1.9910939557495937E-2</c:v>
                </c:pt>
                <c:pt idx="14">
                  <c:v>1.9910939557495937E-2</c:v>
                </c:pt>
                <c:pt idx="15">
                  <c:v>1.9910939557495937E-2</c:v>
                </c:pt>
                <c:pt idx="16">
                  <c:v>1.9910939557495937E-2</c:v>
                </c:pt>
                <c:pt idx="17">
                  <c:v>1.9910939557495937E-2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AA8-429C-A67C-FB910B32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287620297462824E-2"/>
          <c:y val="0.87410688247302404"/>
          <c:w val="0.96566382327209099"/>
          <c:h val="0.11583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Vísitala</a:t>
            </a:r>
            <a:r>
              <a:rPr lang="is-IS" baseline="0"/>
              <a:t> hagsveiflu er nú yfir meðallagi</a:t>
            </a:r>
          </a:p>
        </c:rich>
      </c:tx>
      <c:layout>
        <c:manualLayout>
          <c:xMode val="edge"/>
          <c:yMode val="edge"/>
          <c:x val="0.1593070866141732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637755905511811"/>
          <c:y val="0.17171296296296296"/>
          <c:w val="0.76687751531058612"/>
          <c:h val="0.62067439486730813"/>
        </c:manualLayout>
      </c:layout>
      <c:lineChart>
        <c:grouping val="standard"/>
        <c:varyColors val="0"/>
        <c:ser>
          <c:idx val="1"/>
          <c:order val="0"/>
          <c:tx>
            <c:strRef>
              <c:f>'2-1'!$B$2</c:f>
              <c:strCache>
                <c:ptCount val="1"/>
                <c:pt idx="0">
                  <c:v>Vísitala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'2-1'!$A$3:$A$215</c:f>
              <c:numCache>
                <c:formatCode>mmm\-yy</c:formatCode>
                <c:ptCount val="213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</c:numCache>
            </c:numRef>
          </c:cat>
          <c:val>
            <c:numRef>
              <c:f>'2-1'!$B$3:$B$215</c:f>
              <c:numCache>
                <c:formatCode>General</c:formatCode>
                <c:ptCount val="213"/>
                <c:pt idx="0">
                  <c:v>-1.6437170443841227</c:v>
                </c:pt>
                <c:pt idx="1">
                  <c:v>-0.68782345326377603</c:v>
                </c:pt>
                <c:pt idx="2">
                  <c:v>-0.60418521697155692</c:v>
                </c:pt>
                <c:pt idx="3">
                  <c:v>-0.63966615905613577</c:v>
                </c:pt>
                <c:pt idx="4">
                  <c:v>-1.8525767498252601</c:v>
                </c:pt>
                <c:pt idx="5">
                  <c:v>-0.4922018872946895</c:v>
                </c:pt>
                <c:pt idx="6">
                  <c:v>-0.52652415728613922</c:v>
                </c:pt>
                <c:pt idx="7">
                  <c:v>-0.56954767272768025</c:v>
                </c:pt>
                <c:pt idx="8">
                  <c:v>-0.36885736828080762</c:v>
                </c:pt>
                <c:pt idx="9">
                  <c:v>-0.16532640457392508</c:v>
                </c:pt>
                <c:pt idx="10">
                  <c:v>0.18915282816085191</c:v>
                </c:pt>
                <c:pt idx="11">
                  <c:v>0.9921058416756342</c:v>
                </c:pt>
                <c:pt idx="12">
                  <c:v>1.4308816132543323</c:v>
                </c:pt>
                <c:pt idx="13">
                  <c:v>1.2383678810927903</c:v>
                </c:pt>
                <c:pt idx="14">
                  <c:v>1.5019671053149966</c:v>
                </c:pt>
                <c:pt idx="15">
                  <c:v>2.6436130074447712</c:v>
                </c:pt>
                <c:pt idx="16">
                  <c:v>2.0793480604380559</c:v>
                </c:pt>
                <c:pt idx="17">
                  <c:v>2.5295680144395809</c:v>
                </c:pt>
                <c:pt idx="18">
                  <c:v>2.2383618904759337</c:v>
                </c:pt>
                <c:pt idx="19">
                  <c:v>3.5361894360624615</c:v>
                </c:pt>
                <c:pt idx="20">
                  <c:v>3.6049091447102839</c:v>
                </c:pt>
                <c:pt idx="21">
                  <c:v>2.4648454976437391</c:v>
                </c:pt>
                <c:pt idx="22">
                  <c:v>3.3512167763274263</c:v>
                </c:pt>
                <c:pt idx="23">
                  <c:v>3.9607803712228025</c:v>
                </c:pt>
                <c:pt idx="24">
                  <c:v>4.2194598451653631</c:v>
                </c:pt>
                <c:pt idx="25">
                  <c:v>4.6908761833216701</c:v>
                </c:pt>
                <c:pt idx="26">
                  <c:v>5.5799015780216248</c:v>
                </c:pt>
                <c:pt idx="27">
                  <c:v>1.3954930377617205</c:v>
                </c:pt>
                <c:pt idx="28">
                  <c:v>3.3563588187014823</c:v>
                </c:pt>
                <c:pt idx="29">
                  <c:v>3.0148224461526079</c:v>
                </c:pt>
                <c:pt idx="30">
                  <c:v>2.169432530904122</c:v>
                </c:pt>
                <c:pt idx="31">
                  <c:v>3.0327862437300745</c:v>
                </c:pt>
                <c:pt idx="32">
                  <c:v>2.7564940365207478</c:v>
                </c:pt>
                <c:pt idx="33">
                  <c:v>3.8466120914912354</c:v>
                </c:pt>
                <c:pt idx="34">
                  <c:v>3.178524453317304</c:v>
                </c:pt>
                <c:pt idx="35">
                  <c:v>3.8044925325152623</c:v>
                </c:pt>
                <c:pt idx="36">
                  <c:v>3.7996542160924354</c:v>
                </c:pt>
                <c:pt idx="37">
                  <c:v>4.3682898773749459</c:v>
                </c:pt>
                <c:pt idx="38">
                  <c:v>4.8162933085471105</c:v>
                </c:pt>
                <c:pt idx="39">
                  <c:v>4.3816055713095459</c:v>
                </c:pt>
                <c:pt idx="40">
                  <c:v>5.5704416561798231</c:v>
                </c:pt>
                <c:pt idx="41">
                  <c:v>4.2776765431403767</c:v>
                </c:pt>
                <c:pt idx="42">
                  <c:v>5.5597437786357284</c:v>
                </c:pt>
                <c:pt idx="43">
                  <c:v>5.5122034583654491</c:v>
                </c:pt>
                <c:pt idx="44">
                  <c:v>4.029361068329921</c:v>
                </c:pt>
                <c:pt idx="45">
                  <c:v>6.9040169665142326</c:v>
                </c:pt>
                <c:pt idx="46">
                  <c:v>6.7952338478684409</c:v>
                </c:pt>
                <c:pt idx="47">
                  <c:v>5.7282768877044532</c:v>
                </c:pt>
                <c:pt idx="48">
                  <c:v>5.7353680946398233</c:v>
                </c:pt>
                <c:pt idx="49">
                  <c:v>5.512877906539738</c:v>
                </c:pt>
                <c:pt idx="50">
                  <c:v>3.6449232652471086</c:v>
                </c:pt>
                <c:pt idx="51">
                  <c:v>3.5953586271703104</c:v>
                </c:pt>
                <c:pt idx="52">
                  <c:v>2.8182652844945895</c:v>
                </c:pt>
                <c:pt idx="53">
                  <c:v>1.3533956275921279</c:v>
                </c:pt>
                <c:pt idx="54">
                  <c:v>1.3944379430277818</c:v>
                </c:pt>
                <c:pt idx="55">
                  <c:v>1.1458722173824161</c:v>
                </c:pt>
                <c:pt idx="56">
                  <c:v>1.1155431906398363</c:v>
                </c:pt>
                <c:pt idx="57">
                  <c:v>-0.55681657850079103</c:v>
                </c:pt>
                <c:pt idx="58">
                  <c:v>-3.6423572052285937</c:v>
                </c:pt>
                <c:pt idx="59">
                  <c:v>-4.0041698627503974</c:v>
                </c:pt>
                <c:pt idx="60">
                  <c:v>-3.8421986040114162</c:v>
                </c:pt>
                <c:pt idx="61">
                  <c:v>-4.6619984587659253</c:v>
                </c:pt>
                <c:pt idx="62">
                  <c:v>-5.1643940189078288</c:v>
                </c:pt>
                <c:pt idx="63">
                  <c:v>-4.5159793357808766</c:v>
                </c:pt>
                <c:pt idx="64">
                  <c:v>-5.3786690715640724</c:v>
                </c:pt>
                <c:pt idx="65">
                  <c:v>-4.2560581160577566</c:v>
                </c:pt>
                <c:pt idx="66">
                  <c:v>-3.6679849502371513</c:v>
                </c:pt>
                <c:pt idx="67">
                  <c:v>-4.7400747288716421</c:v>
                </c:pt>
                <c:pt idx="68">
                  <c:v>-4.5266464977859471</c:v>
                </c:pt>
                <c:pt idx="69">
                  <c:v>-4.4155432886182675</c:v>
                </c:pt>
                <c:pt idx="70">
                  <c:v>-4.6471390375570687</c:v>
                </c:pt>
                <c:pt idx="71">
                  <c:v>-4.528989962117179</c:v>
                </c:pt>
                <c:pt idx="72">
                  <c:v>-4.5918225476727645</c:v>
                </c:pt>
                <c:pt idx="73">
                  <c:v>-4.5337497133132878</c:v>
                </c:pt>
                <c:pt idx="74">
                  <c:v>-3.6084010823437338</c:v>
                </c:pt>
                <c:pt idx="75">
                  <c:v>-4.574556640163463</c:v>
                </c:pt>
                <c:pt idx="76">
                  <c:v>-4.3957285834650088</c:v>
                </c:pt>
                <c:pt idx="77">
                  <c:v>-3.1408031255527633</c:v>
                </c:pt>
                <c:pt idx="78">
                  <c:v>-3.1787908571962342</c:v>
                </c:pt>
                <c:pt idx="79">
                  <c:v>-3.2822177886544877</c:v>
                </c:pt>
                <c:pt idx="80">
                  <c:v>-3.0929135171098459</c:v>
                </c:pt>
                <c:pt idx="81">
                  <c:v>-3.6952663639145138</c:v>
                </c:pt>
                <c:pt idx="82">
                  <c:v>-3.3346440600992859</c:v>
                </c:pt>
                <c:pt idx="83">
                  <c:v>-2.9182591272736689</c:v>
                </c:pt>
                <c:pt idx="84">
                  <c:v>-3.0553430269447475</c:v>
                </c:pt>
                <c:pt idx="85">
                  <c:v>-3.667093489966271</c:v>
                </c:pt>
                <c:pt idx="86">
                  <c:v>-2.9858918649289277</c:v>
                </c:pt>
                <c:pt idx="87">
                  <c:v>-2.9329751637182335</c:v>
                </c:pt>
                <c:pt idx="88">
                  <c:v>-1.7220919139966933</c:v>
                </c:pt>
                <c:pt idx="89">
                  <c:v>-1.9736339316609119</c:v>
                </c:pt>
                <c:pt idx="90">
                  <c:v>-2.1080619597619465</c:v>
                </c:pt>
                <c:pt idx="91">
                  <c:v>-1.3592394325827706</c:v>
                </c:pt>
                <c:pt idx="92">
                  <c:v>-1.9688762384623559</c:v>
                </c:pt>
                <c:pt idx="93">
                  <c:v>-2.2308041084135866</c:v>
                </c:pt>
                <c:pt idx="94">
                  <c:v>-2.0125262107402571</c:v>
                </c:pt>
                <c:pt idx="95">
                  <c:v>-1.7226815326507214</c:v>
                </c:pt>
                <c:pt idx="96">
                  <c:v>-1.6766598488536986</c:v>
                </c:pt>
                <c:pt idx="97">
                  <c:v>-1.8982518250299931</c:v>
                </c:pt>
                <c:pt idx="98">
                  <c:v>-2.0330800618537821</c:v>
                </c:pt>
                <c:pt idx="99">
                  <c:v>-1.7081846080412568</c:v>
                </c:pt>
                <c:pt idx="100">
                  <c:v>-1.1994915166736362</c:v>
                </c:pt>
                <c:pt idx="101">
                  <c:v>-0.92797385549513278</c:v>
                </c:pt>
                <c:pt idx="102">
                  <c:v>-1.1420573883003364</c:v>
                </c:pt>
                <c:pt idx="103">
                  <c:v>-1.5645020298898435</c:v>
                </c:pt>
                <c:pt idx="104">
                  <c:v>-1.4140026639727996</c:v>
                </c:pt>
                <c:pt idx="105">
                  <c:v>-1.1368485428925734</c:v>
                </c:pt>
                <c:pt idx="106">
                  <c:v>-1.5892435348262912</c:v>
                </c:pt>
                <c:pt idx="107">
                  <c:v>-1.7772513003832433</c:v>
                </c:pt>
                <c:pt idx="108">
                  <c:v>-1.9299311736978864</c:v>
                </c:pt>
                <c:pt idx="109">
                  <c:v>-1.5051188558482691</c:v>
                </c:pt>
                <c:pt idx="110">
                  <c:v>-1.8394236270027009</c:v>
                </c:pt>
                <c:pt idx="111">
                  <c:v>-0.59065344860413371</c:v>
                </c:pt>
                <c:pt idx="112">
                  <c:v>-0.75622144192702112</c:v>
                </c:pt>
                <c:pt idx="113">
                  <c:v>-1.7636687908480291</c:v>
                </c:pt>
                <c:pt idx="114">
                  <c:v>-0.64390660517769593</c:v>
                </c:pt>
                <c:pt idx="115">
                  <c:v>-0.85382372265714834</c:v>
                </c:pt>
                <c:pt idx="116">
                  <c:v>-0.88569075133860875</c:v>
                </c:pt>
                <c:pt idx="117">
                  <c:v>-0.93603937002095328</c:v>
                </c:pt>
                <c:pt idx="118">
                  <c:v>-1.5421260849856466</c:v>
                </c:pt>
                <c:pt idx="119">
                  <c:v>-0.82612783840988957</c:v>
                </c:pt>
                <c:pt idx="120">
                  <c:v>-1.3119453210617671</c:v>
                </c:pt>
                <c:pt idx="121">
                  <c:v>-1.0255973876573858</c:v>
                </c:pt>
                <c:pt idx="122">
                  <c:v>-1.0193243759860799</c:v>
                </c:pt>
                <c:pt idx="123">
                  <c:v>-1.2631862027920207</c:v>
                </c:pt>
                <c:pt idx="124">
                  <c:v>-0.49694757574068699</c:v>
                </c:pt>
                <c:pt idx="125">
                  <c:v>-0.7056805748102869</c:v>
                </c:pt>
                <c:pt idx="126">
                  <c:v>-0.75604326230584229</c:v>
                </c:pt>
                <c:pt idx="127">
                  <c:v>-1.2042114845121643</c:v>
                </c:pt>
                <c:pt idx="128">
                  <c:v>-0.73894509274455333</c:v>
                </c:pt>
                <c:pt idx="129">
                  <c:v>-0.56353869464496953</c:v>
                </c:pt>
                <c:pt idx="130">
                  <c:v>-1.2836291522189611</c:v>
                </c:pt>
                <c:pt idx="131">
                  <c:v>-0.84780203711600388</c:v>
                </c:pt>
                <c:pt idx="132">
                  <c:v>-1.1997876262876377</c:v>
                </c:pt>
                <c:pt idx="133">
                  <c:v>-0.45590316874301456</c:v>
                </c:pt>
                <c:pt idx="134">
                  <c:v>-0.2698536168936439</c:v>
                </c:pt>
                <c:pt idx="135">
                  <c:v>-0.4187447203057667</c:v>
                </c:pt>
                <c:pt idx="136">
                  <c:v>-1.048826111399155</c:v>
                </c:pt>
                <c:pt idx="137">
                  <c:v>0.74785315626313109</c:v>
                </c:pt>
                <c:pt idx="138">
                  <c:v>2.5949617372285377E-2</c:v>
                </c:pt>
                <c:pt idx="139">
                  <c:v>-0.1169352711409592</c:v>
                </c:pt>
                <c:pt idx="140">
                  <c:v>-1.363708873676428E-2</c:v>
                </c:pt>
                <c:pt idx="141">
                  <c:v>9.3307506271037621E-2</c:v>
                </c:pt>
                <c:pt idx="142">
                  <c:v>0.78837666087948255</c:v>
                </c:pt>
                <c:pt idx="143">
                  <c:v>1.0612243863125745</c:v>
                </c:pt>
                <c:pt idx="144">
                  <c:v>0.85196515274563245</c:v>
                </c:pt>
                <c:pt idx="145">
                  <c:v>1.7991715366264367</c:v>
                </c:pt>
                <c:pt idx="146">
                  <c:v>0.6606216709034608</c:v>
                </c:pt>
                <c:pt idx="147">
                  <c:v>1.8435557005881635</c:v>
                </c:pt>
                <c:pt idx="148">
                  <c:v>1.9080646550135505</c:v>
                </c:pt>
                <c:pt idx="149">
                  <c:v>1.0981610745874464</c:v>
                </c:pt>
                <c:pt idx="150">
                  <c:v>1.3691110961012791</c:v>
                </c:pt>
                <c:pt idx="151">
                  <c:v>2.1437404702881735</c:v>
                </c:pt>
                <c:pt idx="152">
                  <c:v>1.6969575813231914</c:v>
                </c:pt>
                <c:pt idx="153">
                  <c:v>1.4985918348847964</c:v>
                </c:pt>
                <c:pt idx="154">
                  <c:v>2.8328724571441324</c:v>
                </c:pt>
                <c:pt idx="155">
                  <c:v>2.3640206475351406</c:v>
                </c:pt>
                <c:pt idx="156">
                  <c:v>2.1199565603070152</c:v>
                </c:pt>
                <c:pt idx="157">
                  <c:v>2.207015289963381</c:v>
                </c:pt>
                <c:pt idx="158">
                  <c:v>3.646413823716673</c:v>
                </c:pt>
                <c:pt idx="159">
                  <c:v>1.8853464380414089</c:v>
                </c:pt>
                <c:pt idx="160">
                  <c:v>3.9060613391481569</c:v>
                </c:pt>
                <c:pt idx="161">
                  <c:v>2.9737221428436689</c:v>
                </c:pt>
                <c:pt idx="162">
                  <c:v>2.2067170385276458</c:v>
                </c:pt>
                <c:pt idx="163">
                  <c:v>1.8368879595455181</c:v>
                </c:pt>
                <c:pt idx="164">
                  <c:v>1.9160715452260135</c:v>
                </c:pt>
                <c:pt idx="165">
                  <c:v>2.737231114389751</c:v>
                </c:pt>
                <c:pt idx="166">
                  <c:v>2.5366813364528173</c:v>
                </c:pt>
                <c:pt idx="167">
                  <c:v>2.5002152145748071</c:v>
                </c:pt>
                <c:pt idx="168">
                  <c:v>3.3810847581239849</c:v>
                </c:pt>
                <c:pt idx="169">
                  <c:v>2.470907587037273</c:v>
                </c:pt>
                <c:pt idx="170">
                  <c:v>2.8511135365504332</c:v>
                </c:pt>
                <c:pt idx="171">
                  <c:v>3.7343111009126191</c:v>
                </c:pt>
                <c:pt idx="172">
                  <c:v>2.4443691935722387</c:v>
                </c:pt>
                <c:pt idx="173">
                  <c:v>2.0113189561784579</c:v>
                </c:pt>
                <c:pt idx="174">
                  <c:v>1.9826085657511361</c:v>
                </c:pt>
                <c:pt idx="175">
                  <c:v>2.8666609819027902</c:v>
                </c:pt>
                <c:pt idx="176">
                  <c:v>1.4115092633698292</c:v>
                </c:pt>
                <c:pt idx="177">
                  <c:v>1.514516006310539</c:v>
                </c:pt>
                <c:pt idx="178">
                  <c:v>1.259505791218853</c:v>
                </c:pt>
                <c:pt idx="179">
                  <c:v>0.42928254649543585</c:v>
                </c:pt>
                <c:pt idx="180">
                  <c:v>0.63311448744427268</c:v>
                </c:pt>
                <c:pt idx="181">
                  <c:v>1.0636037897866746</c:v>
                </c:pt>
                <c:pt idx="182">
                  <c:v>0.84939445751955089</c:v>
                </c:pt>
                <c:pt idx="183">
                  <c:v>1.4740647449591637</c:v>
                </c:pt>
                <c:pt idx="184">
                  <c:v>0.38033468210143162</c:v>
                </c:pt>
                <c:pt idx="185">
                  <c:v>-0.82289697305468901</c:v>
                </c:pt>
                <c:pt idx="186">
                  <c:v>-0.23256106672992069</c:v>
                </c:pt>
                <c:pt idx="187">
                  <c:v>-0.84597483743745971</c:v>
                </c:pt>
                <c:pt idx="188">
                  <c:v>-0.32157533929106985</c:v>
                </c:pt>
                <c:pt idx="189">
                  <c:v>5.9622343633594643E-3</c:v>
                </c:pt>
                <c:pt idx="190">
                  <c:v>-0.54786809948558435</c:v>
                </c:pt>
                <c:pt idx="191">
                  <c:v>-0.98952392637559505</c:v>
                </c:pt>
                <c:pt idx="192">
                  <c:v>-0.89812218243493669</c:v>
                </c:pt>
                <c:pt idx="193">
                  <c:v>-1.8520744801122724</c:v>
                </c:pt>
                <c:pt idx="194">
                  <c:v>-3.7179570860669489</c:v>
                </c:pt>
                <c:pt idx="195">
                  <c:v>-7.5166463371691741</c:v>
                </c:pt>
                <c:pt idx="196">
                  <c:v>-4.9162840124855522</c:v>
                </c:pt>
                <c:pt idx="197">
                  <c:v>-2.1723620790202451</c:v>
                </c:pt>
                <c:pt idx="198">
                  <c:v>-2.783000998846568</c:v>
                </c:pt>
                <c:pt idx="199">
                  <c:v>-3.8772767761534985</c:v>
                </c:pt>
                <c:pt idx="200">
                  <c:v>-2.8882252653863398</c:v>
                </c:pt>
                <c:pt idx="201">
                  <c:v>-4.7819808039457365</c:v>
                </c:pt>
                <c:pt idx="202">
                  <c:v>-4.3610974997130176</c:v>
                </c:pt>
                <c:pt idx="203">
                  <c:v>-2.8578079526366036</c:v>
                </c:pt>
                <c:pt idx="204">
                  <c:v>-4.1409356641368609</c:v>
                </c:pt>
                <c:pt idx="205">
                  <c:v>-2.7288397273066503</c:v>
                </c:pt>
                <c:pt idx="206">
                  <c:v>-1.7037790201326</c:v>
                </c:pt>
                <c:pt idx="207">
                  <c:v>-2.8423935636382653</c:v>
                </c:pt>
                <c:pt idx="208">
                  <c:v>-1.1534104533909106</c:v>
                </c:pt>
                <c:pt idx="209">
                  <c:v>0.85644633880790588</c:v>
                </c:pt>
                <c:pt idx="210">
                  <c:v>0.611306871166583</c:v>
                </c:pt>
                <c:pt idx="211">
                  <c:v>0.49869795924396104</c:v>
                </c:pt>
                <c:pt idx="212">
                  <c:v>1.1678504447277347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BC-4449-AF17-61C86D7C8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382592"/>
        <c:axId val="1588383576"/>
      </c:lineChart>
      <c:dateAx>
        <c:axId val="1588382592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Offset val="100"/>
        <c:baseTimeUnit val="months"/>
      </c:dateAx>
      <c:valAx>
        <c:axId val="1588383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/>
              <a:t>Hagvöxtur 2022 verður drifinn áfram af bata í ferðaþjónustu og aukinni einkaneyslu</a:t>
            </a:r>
          </a:p>
          <a:p>
            <a:pPr algn="l">
              <a:defRPr/>
            </a:pPr>
            <a:r>
              <a:rPr lang="is-IS"/>
              <a:t>Framlag undirliða til hagvaxtar 2021-2022</a:t>
            </a:r>
          </a:p>
        </c:rich>
      </c:tx>
      <c:layout>
        <c:manualLayout>
          <c:xMode val="edge"/>
          <c:yMode val="edge"/>
          <c:x val="0.13446638277844955"/>
          <c:y val="2.3148233199900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5013553633664641E-2"/>
          <c:y val="0.20530859678412958"/>
          <c:w val="0.92124263155630137"/>
          <c:h val="0.588017151044461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'2-2'!$A$2</c:f>
              <c:strCache>
                <c:ptCount val="1"/>
                <c:pt idx="0">
                  <c:v>Einkaneysla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cat>
            <c:strRef>
              <c:f>'2-2'!$D$1:$E$1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'2-2'!$D$2:$E$2</c:f>
              <c:numCache>
                <c:formatCode>_(* #,##0_);_(* \(#,##0\);_(* "-"_);_(@_)</c:formatCode>
                <c:ptCount val="2"/>
                <c:pt idx="0">
                  <c:v>1.9497155315070998</c:v>
                </c:pt>
                <c:pt idx="1">
                  <c:v>2.4502734385989755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'2-2'!$A$3</c:f>
              <c:strCache>
                <c:ptCount val="1"/>
                <c:pt idx="0">
                  <c:v>Samneysla</c:v>
                </c:pt>
              </c:strCache>
            </c:strRef>
          </c:tx>
          <c:spPr>
            <a:solidFill>
              <a:srgbClr val="CA003B"/>
            </a:solidFill>
            <a:ln w="19050">
              <a:noFill/>
            </a:ln>
            <a:effectLst/>
          </c:spPr>
          <c:invertIfNegative val="0"/>
          <c:cat>
            <c:strRef>
              <c:f>'2-2'!$D$1:$E$1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'2-2'!$D$3:$E$3</c:f>
              <c:numCache>
                <c:formatCode>_-* #,##0.0_-;\-* #,##0.0_-;_-* "-"_-;_-@_-</c:formatCode>
                <c:ptCount val="2"/>
                <c:pt idx="0" formatCode="_(* #,##0_);_(* \(#,##0\);_(* &quot;-&quot;_);_(@_)">
                  <c:v>0.66825224176404796</c:v>
                </c:pt>
                <c:pt idx="1">
                  <c:v>0.36584189377987086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ser>
          <c:idx val="2"/>
          <c:order val="2"/>
          <c:tx>
            <c:strRef>
              <c:f>'2-2'!$A$4</c:f>
              <c:strCache>
                <c:ptCount val="1"/>
                <c:pt idx="0">
                  <c:v>Fjárfesting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  <a:effectLst/>
          </c:spPr>
          <c:invertIfNegative val="0"/>
          <c:cat>
            <c:strRef>
              <c:f>'2-2'!$D$1:$E$1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'2-2'!$D$4:$E$4</c:f>
              <c:numCache>
                <c:formatCode>_(* #,##0_);_(* \(#,##0\);_(* "-"_);_(@_)</c:formatCode>
                <c:ptCount val="2"/>
                <c:pt idx="0">
                  <c:v>2.5554844974616633</c:v>
                </c:pt>
                <c:pt idx="1">
                  <c:v>-0.72530762422064055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4B-46D8-AD46-57E0ABED8F3D}"/>
            </c:ext>
          </c:extLst>
        </c:ser>
        <c:ser>
          <c:idx val="3"/>
          <c:order val="3"/>
          <c:tx>
            <c:strRef>
              <c:f>'2-2'!$A$5</c:f>
              <c:strCache>
                <c:ptCount val="1"/>
                <c:pt idx="0">
                  <c:v>Utanríkisviðskipti</c:v>
                </c:pt>
              </c:strCache>
            </c:strRef>
          </c:tx>
          <c:spPr>
            <a:solidFill>
              <a:srgbClr val="C8DEF6"/>
            </a:solidFill>
            <a:ln>
              <a:noFill/>
            </a:ln>
            <a:effectLst/>
          </c:spPr>
          <c:invertIfNegative val="0"/>
          <c:cat>
            <c:strRef>
              <c:f>'2-2'!$D$1:$E$1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'2-2'!$D$5:$E$5</c:f>
              <c:numCache>
                <c:formatCode>_(* #,##0_);_(* \(#,##0\);_(* "-"_);_(@_)</c:formatCode>
                <c:ptCount val="2"/>
                <c:pt idx="0">
                  <c:v>-0.98377249456750615</c:v>
                </c:pt>
                <c:pt idx="1">
                  <c:v>2.9935031706139998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4B-46D8-AD46-57E0ABED8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lineChart>
        <c:grouping val="standard"/>
        <c:varyColors val="0"/>
        <c:ser>
          <c:idx val="4"/>
          <c:order val="4"/>
          <c:tx>
            <c:strRef>
              <c:f>'2-2'!$A$6</c:f>
              <c:strCache>
                <c:ptCount val="1"/>
                <c:pt idx="0">
                  <c:v>VLF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rgbClr val="44546A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'2-2'!$D$1:$E$1</c:f>
              <c:strCache>
                <c:ptCount val="2"/>
                <c:pt idx="0">
                  <c:v>2021</c:v>
                </c:pt>
                <c:pt idx="1">
                  <c:v>2022</c:v>
                </c:pt>
              </c:strCache>
            </c:strRef>
          </c:cat>
          <c:val>
            <c:numRef>
              <c:f>'2-2'!$D$6:$E$6</c:f>
              <c:numCache>
                <c:formatCode>_-* #,##0.0_-;\-* #,##0.0_-;_-* "-"_-;_-@_-</c:formatCode>
                <c:ptCount val="2"/>
                <c:pt idx="0">
                  <c:v>3.9</c:v>
                </c:pt>
                <c:pt idx="1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4B-46D8-AD46-57E0ABED8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3959812400499116E-3"/>
              <c:y val="0.148377631159957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is-I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96173921684053"/>
          <c:y val="0.8301853268026993"/>
          <c:w val="0.74865782804138503"/>
          <c:h val="0.152148454476631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Á</a:t>
            </a:r>
            <a:r>
              <a:rPr lang="is-IS" baseline="0"/>
              <a:t> Íslandi hefur vinnuafl fengið stærri hluta af tekjum þjóðarbúsins en í samanburðarríkjum</a:t>
            </a:r>
            <a:endParaRPr lang="is-IS"/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>
                <a:latin typeface="FiraGO Light" panose="020B0403050000020004" pitchFamily="34" charset="0"/>
                <a:cs typeface="FiraGO Light" panose="020B0403050000020004" pitchFamily="34" charset="0"/>
              </a:rPr>
              <a:t>Hlutfall launakostnaðar af þjóðartekjum</a:t>
            </a:r>
          </a:p>
        </c:rich>
      </c:tx>
      <c:layout>
        <c:manualLayout>
          <c:xMode val="edge"/>
          <c:yMode val="edge"/>
          <c:x val="0.11486265885556234"/>
          <c:y val="2.3148027381024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7171296296296296"/>
          <c:w val="0.85566877955266007"/>
          <c:h val="0.5512298468813045"/>
        </c:manualLayout>
      </c:layout>
      <c:areaChart>
        <c:grouping val="standard"/>
        <c:varyColors val="0"/>
        <c:ser>
          <c:idx val="3"/>
          <c:order val="1"/>
          <c:tx>
            <c:strRef>
              <c:f>'2-3'!$D$1</c:f>
              <c:strCache>
                <c:ptCount val="1"/>
                <c:pt idx="0">
                  <c:v>Helmingur samanburðarríkja er á þessu bili</c:v>
                </c:pt>
              </c:strCache>
            </c:strRef>
          </c:tx>
          <c:spPr>
            <a:solidFill>
              <a:srgbClr val="E7E6E6"/>
            </a:solidFill>
            <a:ln>
              <a:noFill/>
            </a:ln>
            <a:effectLst/>
          </c:spPr>
          <c:cat>
            <c:numRef>
              <c:f>'2-3'!$A$2:$A$21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'2-3'!$D$2:$D$21</c:f>
              <c:numCache>
                <c:formatCode>0%</c:formatCode>
                <c:ptCount val="20"/>
                <c:pt idx="0">
                  <c:v>0.62407565116882324</c:v>
                </c:pt>
                <c:pt idx="1">
                  <c:v>0.63189992308616638</c:v>
                </c:pt>
                <c:pt idx="2">
                  <c:v>0.6260431706905365</c:v>
                </c:pt>
                <c:pt idx="3">
                  <c:v>0.62411138415336609</c:v>
                </c:pt>
                <c:pt idx="4">
                  <c:v>0.61677563190460205</c:v>
                </c:pt>
                <c:pt idx="5">
                  <c:v>0.61311981081962585</c:v>
                </c:pt>
                <c:pt idx="6">
                  <c:v>0.60440108180046082</c:v>
                </c:pt>
                <c:pt idx="7">
                  <c:v>0.60378095507621765</c:v>
                </c:pt>
                <c:pt idx="8">
                  <c:v>0.60434612631797791</c:v>
                </c:pt>
                <c:pt idx="9">
                  <c:v>0.6182711124420166</c:v>
                </c:pt>
                <c:pt idx="10">
                  <c:v>0.60026037693023682</c:v>
                </c:pt>
                <c:pt idx="11">
                  <c:v>0.60219156742095947</c:v>
                </c:pt>
                <c:pt idx="12">
                  <c:v>0.60136702656745911</c:v>
                </c:pt>
                <c:pt idx="13">
                  <c:v>0.59960523247718811</c:v>
                </c:pt>
                <c:pt idx="14">
                  <c:v>0.59866142272949219</c:v>
                </c:pt>
                <c:pt idx="15">
                  <c:v>0.59453102946281433</c:v>
                </c:pt>
                <c:pt idx="16">
                  <c:v>0.59388267993927002</c:v>
                </c:pt>
                <c:pt idx="17">
                  <c:v>0.59429073333740234</c:v>
                </c:pt>
                <c:pt idx="18">
                  <c:v>0.59456846117973328</c:v>
                </c:pt>
                <c:pt idx="19">
                  <c:v>0.5953524112701416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F-4F90-821E-5DD8583C977D}"/>
            </c:ext>
          </c:extLst>
        </c:ser>
        <c:ser>
          <c:idx val="0"/>
          <c:order val="2"/>
          <c:tx>
            <c:strRef>
              <c:f>'2-3'!$C$1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" lastClr="FFFFFF"/>
              </a:solidFill>
            </a:ln>
            <a:effectLst/>
          </c:spPr>
          <c:cat>
            <c:numRef>
              <c:f>'2-3'!$A$2:$A$21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'2-3'!$C$2:$C$21</c:f>
              <c:numCache>
                <c:formatCode>0%</c:formatCode>
                <c:ptCount val="20"/>
                <c:pt idx="0">
                  <c:v>0.530710369348526</c:v>
                </c:pt>
                <c:pt idx="1">
                  <c:v>0.53949740529060364</c:v>
                </c:pt>
                <c:pt idx="2">
                  <c:v>0.53776711225509644</c:v>
                </c:pt>
                <c:pt idx="3">
                  <c:v>0.53394216299057007</c:v>
                </c:pt>
                <c:pt idx="4">
                  <c:v>0.52806189656257629</c:v>
                </c:pt>
                <c:pt idx="5">
                  <c:v>0.53182283043861389</c:v>
                </c:pt>
                <c:pt idx="6">
                  <c:v>0.53251126408576965</c:v>
                </c:pt>
                <c:pt idx="7">
                  <c:v>0.53480434417724609</c:v>
                </c:pt>
                <c:pt idx="8">
                  <c:v>0.55087211728096008</c:v>
                </c:pt>
                <c:pt idx="9">
                  <c:v>0.55021023750305176</c:v>
                </c:pt>
                <c:pt idx="10">
                  <c:v>0.53061291575431824</c:v>
                </c:pt>
                <c:pt idx="11">
                  <c:v>0.54329681396484375</c:v>
                </c:pt>
                <c:pt idx="12">
                  <c:v>0.53925895690917969</c:v>
                </c:pt>
                <c:pt idx="13">
                  <c:v>0.53065234422683716</c:v>
                </c:pt>
                <c:pt idx="14">
                  <c:v>0.53249847888946533</c:v>
                </c:pt>
                <c:pt idx="15">
                  <c:v>0.53918218612670898</c:v>
                </c:pt>
                <c:pt idx="16">
                  <c:v>0.54855355620384216</c:v>
                </c:pt>
                <c:pt idx="17">
                  <c:v>0.55105435848236084</c:v>
                </c:pt>
                <c:pt idx="18">
                  <c:v>0.55420410633087158</c:v>
                </c:pt>
                <c:pt idx="19">
                  <c:v>0.55420410633087158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4F-4F90-821E-5DD8583C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382592"/>
        <c:axId val="1588383576"/>
      </c:areaChart>
      <c:lineChart>
        <c:grouping val="standard"/>
        <c:varyColors val="0"/>
        <c:ser>
          <c:idx val="1"/>
          <c:order val="0"/>
          <c:tx>
            <c:strRef>
              <c:f>'2-3'!$B$1</c:f>
              <c:strCache>
                <c:ptCount val="1"/>
                <c:pt idx="0">
                  <c:v>Miðgildi samanburðarríkja</c:v>
                </c:pt>
              </c:strCache>
            </c:strRef>
          </c:tx>
          <c:spPr>
            <a:ln w="28575" cap="rnd">
              <a:solidFill>
                <a:srgbClr val="003D85"/>
              </a:solidFill>
              <a:round/>
            </a:ln>
            <a:effectLst/>
          </c:spPr>
          <c:marker>
            <c:symbol val="none"/>
          </c:marker>
          <c:cat>
            <c:numRef>
              <c:f>'2-3'!$A$2:$A$21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'2-3'!$B$2:$B$21</c:f>
              <c:numCache>
                <c:formatCode>0%</c:formatCode>
                <c:ptCount val="20"/>
                <c:pt idx="0">
                  <c:v>0.58840501308441162</c:v>
                </c:pt>
                <c:pt idx="1">
                  <c:v>0.59878545999526978</c:v>
                </c:pt>
                <c:pt idx="2">
                  <c:v>0.5851585865020752</c:v>
                </c:pt>
                <c:pt idx="3">
                  <c:v>0.5830804705619812</c:v>
                </c:pt>
                <c:pt idx="4">
                  <c:v>0.57262855768203735</c:v>
                </c:pt>
                <c:pt idx="5">
                  <c:v>0.56920266151428223</c:v>
                </c:pt>
                <c:pt idx="6">
                  <c:v>0.56949859857559204</c:v>
                </c:pt>
                <c:pt idx="7">
                  <c:v>0.56403559446334839</c:v>
                </c:pt>
                <c:pt idx="8">
                  <c:v>0.57548844814300537</c:v>
                </c:pt>
                <c:pt idx="9">
                  <c:v>0.57966780662536621</c:v>
                </c:pt>
                <c:pt idx="10">
                  <c:v>0.57206034660339355</c:v>
                </c:pt>
                <c:pt idx="11">
                  <c:v>0.57134014368057251</c:v>
                </c:pt>
                <c:pt idx="12">
                  <c:v>0.5698697566986084</c:v>
                </c:pt>
                <c:pt idx="13">
                  <c:v>0.56405830383300781</c:v>
                </c:pt>
                <c:pt idx="14">
                  <c:v>0.56491613388061523</c:v>
                </c:pt>
                <c:pt idx="15">
                  <c:v>0.55886584520339966</c:v>
                </c:pt>
                <c:pt idx="16">
                  <c:v>0.56545376777648926</c:v>
                </c:pt>
                <c:pt idx="17">
                  <c:v>0.56780558824539185</c:v>
                </c:pt>
                <c:pt idx="18">
                  <c:v>0.57164514064788818</c:v>
                </c:pt>
                <c:pt idx="19">
                  <c:v>0.57164514064788818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F-4F90-821E-5DD8583C977D}"/>
            </c:ext>
          </c:extLst>
        </c:ser>
        <c:ser>
          <c:idx val="2"/>
          <c:order val="3"/>
          <c:tx>
            <c:strRef>
              <c:f>'2-3'!$E$1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rgbClr val="CA003B"/>
              </a:solidFill>
              <a:round/>
            </a:ln>
            <a:effectLst/>
          </c:spPr>
          <c:marker>
            <c:symbol val="none"/>
          </c:marker>
          <c:cat>
            <c:numRef>
              <c:f>'2-3'!$A$2:$A$21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'2-3'!$E$2:$E$21</c:f>
              <c:numCache>
                <c:formatCode>0%</c:formatCode>
                <c:ptCount val="20"/>
                <c:pt idx="0">
                  <c:v>0.64846348762512207</c:v>
                </c:pt>
                <c:pt idx="1">
                  <c:v>0.61550736427307129</c:v>
                </c:pt>
                <c:pt idx="2">
                  <c:v>0.61161273717880249</c:v>
                </c:pt>
                <c:pt idx="3">
                  <c:v>0.63628661632537842</c:v>
                </c:pt>
                <c:pt idx="4">
                  <c:v>0.63318449258804321</c:v>
                </c:pt>
                <c:pt idx="5">
                  <c:v>0.66263651847839355</c:v>
                </c:pt>
                <c:pt idx="6">
                  <c:v>0.67935991287231445</c:v>
                </c:pt>
                <c:pt idx="7">
                  <c:v>0.67016565799713135</c:v>
                </c:pt>
                <c:pt idx="8">
                  <c:v>0.58934414386749268</c:v>
                </c:pt>
                <c:pt idx="9">
                  <c:v>0.51113730669021606</c:v>
                </c:pt>
                <c:pt idx="10">
                  <c:v>0.52554696798324585</c:v>
                </c:pt>
                <c:pt idx="11">
                  <c:v>0.5495915412902832</c:v>
                </c:pt>
                <c:pt idx="12">
                  <c:v>0.56122869253158569</c:v>
                </c:pt>
                <c:pt idx="13">
                  <c:v>0.57000696659088135</c:v>
                </c:pt>
                <c:pt idx="14">
                  <c:v>0.57369166612625122</c:v>
                </c:pt>
                <c:pt idx="15">
                  <c:v>0.57531636953353882</c:v>
                </c:pt>
                <c:pt idx="16">
                  <c:v>0.59423238039016724</c:v>
                </c:pt>
                <c:pt idx="17">
                  <c:v>0.62755000591278076</c:v>
                </c:pt>
                <c:pt idx="18">
                  <c:v>0.64183282852172852</c:v>
                </c:pt>
                <c:pt idx="19">
                  <c:v>0.64183282852172852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F-4F90-821E-5DD8583C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382592"/>
        <c:axId val="1588383576"/>
      </c:line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  <c:min val="0.45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462696717566175"/>
          <c:y val="0.8197590258753652"/>
          <c:w val="0.88537303282433821"/>
          <c:h val="0.180240974124634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Eftir mikla örvun 2020-2021 mun</a:t>
            </a:r>
            <a:r>
              <a:rPr lang="is-IS" baseline="0"/>
              <a:t> ríkissjóður stíga ölduna á næsta ári samhliða sterkum efnahagsbata</a:t>
            </a:r>
          </a:p>
          <a:p>
            <a:pPr algn="l">
              <a:defRPr sz="1000"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 baseline="0">
                <a:latin typeface="FiraGO Light" panose="020B0403050000020004" pitchFamily="34" charset="0"/>
                <a:cs typeface="FiraGO Light" panose="020B0403050000020004" pitchFamily="34" charset="0"/>
              </a:rPr>
              <a:t>Stuðningur við hagkerfið, % af VLF</a:t>
            </a:r>
            <a:endParaRPr lang="is-IS">
              <a:latin typeface="FiraGO Light" panose="020B0403050000020004" pitchFamily="34" charset="0"/>
              <a:cs typeface="FiraGO Light" panose="020B0403050000020004" pitchFamily="34" charset="0"/>
            </a:endParaRPr>
          </a:p>
        </c:rich>
      </c:tx>
      <c:layout>
        <c:manualLayout>
          <c:xMode val="edge"/>
          <c:yMode val="edge"/>
          <c:x val="0.1320207786526684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2222876278396235"/>
          <c:w val="0.85566877955266007"/>
          <c:h val="0.6300349352882613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'2-4'!$A$4:$A$6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'2-4'!$B$4:$B$6</c:f>
              <c:numCache>
                <c:formatCode>0.0%</c:formatCode>
                <c:ptCount val="3"/>
                <c:pt idx="0">
                  <c:v>3.875297478814943E-2</c:v>
                </c:pt>
                <c:pt idx="1">
                  <c:v>2.1868271603466358E-3</c:v>
                </c:pt>
                <c:pt idx="2">
                  <c:v>-3.0308490972381523E-2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E-4597-AB12-98FB0D97B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Afkoma ríkissjóðs batnar talsvert milli áranna 2021 og 2022</a:t>
            </a:r>
            <a:endParaRPr lang="is-IS" sz="1000">
              <a:effectLst/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en-US" sz="800" b="0" i="0" baseline="0">
                <a:effectLst/>
              </a:rPr>
              <a:t>% af VLF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4616788818352717E-2"/>
          <c:y val="4.8733915882465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3739629345112345"/>
          <c:w val="0.83065907419012075"/>
          <c:h val="0.57761677145520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'3-1'!$B$1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'3-1'!$A$2:$A$6</c:f>
              <c:strCache>
                <c:ptCount val="5"/>
                <c:pt idx="0">
                  <c:v>Reikn.
2019</c:v>
                </c:pt>
                <c:pt idx="1">
                  <c:v>Reikn.
2020</c:v>
                </c:pt>
                <c:pt idx="2">
                  <c:v>Fjárlög
2021</c:v>
                </c:pt>
                <c:pt idx="3">
                  <c:v>Áætlun
2021</c:v>
                </c:pt>
                <c:pt idx="4">
                  <c:v>Frumvarp
2022</c:v>
                </c:pt>
              </c:strCache>
            </c:strRef>
          </c:cat>
          <c:val>
            <c:numRef>
              <c:f>'3-1'!$B$2:$B$6</c:f>
              <c:numCache>
                <c:formatCode>0.0%</c:formatCode>
                <c:ptCount val="5"/>
                <c:pt idx="0">
                  <c:v>2.8915196006763823E-3</c:v>
                </c:pt>
                <c:pt idx="1">
                  <c:v>-6.2340058778028222E-2</c:v>
                </c:pt>
                <c:pt idx="2">
                  <c:v>-8.8460077972045678E-2</c:v>
                </c:pt>
                <c:pt idx="3">
                  <c:v>-6.9994123210322959E-2</c:v>
                </c:pt>
                <c:pt idx="4">
                  <c:v>-3.1340786472266693E-2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A-47A7-82A9-59C231281AE1}"/>
            </c:ext>
          </c:extLst>
        </c:ser>
        <c:ser>
          <c:idx val="0"/>
          <c:order val="1"/>
          <c:tx>
            <c:strRef>
              <c:f>'3-1'!$C$1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'3-1'!$A$2:$A$6</c:f>
              <c:strCache>
                <c:ptCount val="5"/>
                <c:pt idx="0">
                  <c:v>Reikn.
2019</c:v>
                </c:pt>
                <c:pt idx="1">
                  <c:v>Reikn.
2020</c:v>
                </c:pt>
                <c:pt idx="2">
                  <c:v>Fjárlög
2021</c:v>
                </c:pt>
                <c:pt idx="3">
                  <c:v>Áætlun
2021</c:v>
                </c:pt>
                <c:pt idx="4">
                  <c:v>Frumvarp
2022</c:v>
                </c:pt>
              </c:strCache>
            </c:strRef>
          </c:cat>
          <c:val>
            <c:numRef>
              <c:f>'3-1'!$C$2:$C$6</c:f>
              <c:numCache>
                <c:formatCode>0.0%</c:formatCode>
                <c:ptCount val="5"/>
                <c:pt idx="0">
                  <c:v>-1.3518373053215776E-2</c:v>
                </c:pt>
                <c:pt idx="1">
                  <c:v>-7.9137491621669304E-2</c:v>
                </c:pt>
                <c:pt idx="2">
                  <c:v>-0.1062787884685753</c:v>
                </c:pt>
                <c:pt idx="3">
                  <c:v>-8.9006314207903683E-2</c:v>
                </c:pt>
                <c:pt idx="4">
                  <c:v>-4.7274790851736734E-2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A-47A7-82A9-59C231281A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6.0000000000000012E-2"/>
          <c:min val="-0.14000000000000001"/>
        </c:scaling>
        <c:delete val="1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267008146473037"/>
          <c:y val="0.93100009602458234"/>
          <c:w val="0.44545568482140419"/>
          <c:h val="6.8999903975417706E-2"/>
        </c:manualLayout>
      </c:layout>
      <c:overlay val="0"/>
      <c:txPr>
        <a:bodyPr/>
        <a:lstStyle/>
        <a:p>
          <a:pPr>
            <a:defRPr sz="700"/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 b="0" i="0" baseline="0">
                <a:effectLst/>
                <a:latin typeface="FiraGO SemiBold" panose="020B0603050000020004" pitchFamily="34" charset="0"/>
                <a:cs typeface="FiraGO SemiBold" panose="020B0603050000020004" pitchFamily="34" charset="0"/>
              </a:rPr>
              <a:t>Hagvöxtur og sala eigna dregur úr skuldaaukningu</a:t>
            </a:r>
            <a:endParaRPr lang="is-IS" sz="1000">
              <a:effectLst/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en-US" sz="800" b="0" i="0" baseline="0">
                <a:effectLst/>
              </a:rPr>
              <a:t>Í árslok 2022 hafa skuldir skv. skuldareglu hækkað um rúmlega 500 ma.kr. frá 2019 (12% af VLF)</a:t>
            </a:r>
            <a:endParaRPr lang="is-IS" sz="800">
              <a:effectLst/>
            </a:endParaRPr>
          </a:p>
        </c:rich>
      </c:tx>
      <c:layout>
        <c:manualLayout>
          <c:xMode val="edge"/>
          <c:yMode val="edge"/>
          <c:x val="8.4616788818352717E-2"/>
          <c:y val="4.8733915882465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3739629345112345"/>
          <c:w val="0.83065907419012075"/>
          <c:h val="0.552427981563280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'3-2'!$B$1</c:f>
              <c:strCache>
                <c:ptCount val="1"/>
                <c:pt idx="0">
                  <c:v>Skuldir skv. skuldareglu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'3-2'!$A$2:$A$6</c:f>
              <c:strCache>
                <c:ptCount val="5"/>
                <c:pt idx="0">
                  <c:v>Reikn.
2019</c:v>
                </c:pt>
                <c:pt idx="1">
                  <c:v>Reikn.
2020</c:v>
                </c:pt>
                <c:pt idx="2">
                  <c:v>Fjárlög
2021</c:v>
                </c:pt>
                <c:pt idx="3">
                  <c:v>Áætlun
2021</c:v>
                </c:pt>
                <c:pt idx="4">
                  <c:v>Frumvarp
2022</c:v>
                </c:pt>
              </c:strCache>
            </c:strRef>
          </c:cat>
          <c:val>
            <c:numRef>
              <c:f>'3-2'!$B$2:$B$6</c:f>
              <c:numCache>
                <c:formatCode>0%</c:formatCode>
                <c:ptCount val="5"/>
                <c:pt idx="0">
                  <c:v>0.21811388987812588</c:v>
                </c:pt>
                <c:pt idx="1">
                  <c:v>0.29769830582032908</c:v>
                </c:pt>
                <c:pt idx="2">
                  <c:v>0.41699999999999998</c:v>
                </c:pt>
                <c:pt idx="3">
                  <c:v>0.33</c:v>
                </c:pt>
                <c:pt idx="4">
                  <c:v>0.33700000000000002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B-4642-A7B3-D88F9705752A}"/>
            </c:ext>
          </c:extLst>
        </c:ser>
        <c:ser>
          <c:idx val="0"/>
          <c:order val="1"/>
          <c:tx>
            <c:strRef>
              <c:f>'3-2'!$C$1</c:f>
              <c:strCache>
                <c:ptCount val="1"/>
                <c:pt idx="0">
                  <c:v>Brúttó skuldir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'3-2'!$A$2:$A$6</c:f>
              <c:strCache>
                <c:ptCount val="5"/>
                <c:pt idx="0">
                  <c:v>Reikn.
2019</c:v>
                </c:pt>
                <c:pt idx="1">
                  <c:v>Reikn.
2020</c:v>
                </c:pt>
                <c:pt idx="2">
                  <c:v>Fjárlög
2021</c:v>
                </c:pt>
                <c:pt idx="3">
                  <c:v>Áætlun
2021</c:v>
                </c:pt>
                <c:pt idx="4">
                  <c:v>Frumvarp
2022</c:v>
                </c:pt>
              </c:strCache>
            </c:strRef>
          </c:cat>
          <c:val>
            <c:numRef>
              <c:f>'3-2'!$C$2:$C$6</c:f>
              <c:numCache>
                <c:formatCode>0%</c:formatCode>
                <c:ptCount val="5"/>
                <c:pt idx="0">
                  <c:v>0.29746631857215572</c:v>
                </c:pt>
                <c:pt idx="1">
                  <c:v>0.42316086605721198</c:v>
                </c:pt>
                <c:pt idx="2">
                  <c:v>0.501</c:v>
                </c:pt>
                <c:pt idx="3">
                  <c:v>0.44776223687582833</c:v>
                </c:pt>
                <c:pt idx="4">
                  <c:v>0.44047614706818672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B-4642-A7B3-D88F970575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  <c:max val="0.60000000000000009"/>
          <c:min val="0"/>
        </c:scaling>
        <c:delete val="1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7039053370755829E-2"/>
          <c:y val="0.93100009602458234"/>
          <c:w val="0.82340308189631639"/>
          <c:h val="6.8999903975417706E-2"/>
        </c:manualLayout>
      </c:layout>
      <c:overlay val="0"/>
      <c:txPr>
        <a:bodyPr/>
        <a:lstStyle/>
        <a:p>
          <a:pPr>
            <a:defRPr sz="700"/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Tekjur eru áætlaðar 66 ma.kr. hærri en í fjárlögum*  </a:t>
            </a:r>
          </a:p>
          <a:p>
            <a:pPr algn="l">
              <a:defRPr sz="1100" b="1"/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2021 (ma.kr.)</a:t>
            </a:r>
          </a:p>
        </c:rich>
      </c:tx>
      <c:layout>
        <c:manualLayout>
          <c:xMode val="edge"/>
          <c:yMode val="edge"/>
          <c:x val="6.8716140212203208E-2"/>
          <c:y val="2.53899259996349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665764752378914E-3"/>
          <c:y val="0.12589382737058702"/>
          <c:w val="0.9738309062718512"/>
          <c:h val="0.6612698730243888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1-CEC9-4E1A-AAC1-AB44E468C603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EC9-4E1A-AAC1-AB44E468C603}"/>
              </c:ext>
            </c:extLst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EC9-4E1A-AAC1-AB44E468C603}"/>
              </c:ext>
            </c:extLst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EC9-4E1A-AAC1-AB44E468C603}"/>
              </c:ext>
            </c:extLst>
          </c:dPt>
          <c:dPt>
            <c:idx val="4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EC9-4E1A-AAC1-AB44E468C603}"/>
              </c:ext>
            </c:extLst>
          </c:dPt>
          <c:dPt>
            <c:idx val="5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B-CEC9-4E1A-AAC1-AB44E468C603}"/>
              </c:ext>
            </c:extLst>
          </c:dPt>
          <c:dPt>
            <c:idx val="6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D-CEC9-4E1A-AAC1-AB44E468C603}"/>
              </c:ext>
            </c:extLst>
          </c:dPt>
          <c:dPt>
            <c:idx val="7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EC9-4E1A-AAC1-AB44E468C603}"/>
              </c:ext>
            </c:extLst>
          </c:dPt>
          <c:dPt>
            <c:idx val="8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11-CEC9-4E1A-AAC1-AB44E468C603}"/>
              </c:ext>
            </c:extLst>
          </c:dPt>
          <c:dPt>
            <c:idx val="9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EC9-4E1A-AAC1-AB44E468C603}"/>
              </c:ext>
            </c:extLst>
          </c:dPt>
          <c:dLbls>
            <c:dLbl>
              <c:idx val="0"/>
              <c:layout>
                <c:manualLayout>
                  <c:x val="2.5740025740025683E-3"/>
                  <c:y val="-8.25932539051057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C9-4E1A-AAC1-AB44E468C603}"/>
                </c:ext>
              </c:extLst>
            </c:dLbl>
            <c:dLbl>
              <c:idx val="9"/>
              <c:layout>
                <c:manualLayout>
                  <c:x val="-2.5772454118910813E-3"/>
                  <c:y val="-0.272572124862057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EC9-4E1A-AAC1-AB44E468C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aseline="0">
                    <a:solidFill>
                      <a:schemeClr val="bg1"/>
                    </a:solidFill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'4-1'!$A$2:$A$11</c:f>
              <c:strCache>
                <c:ptCount val="10"/>
                <c:pt idx="0">
                  <c:v>Fjármála-
áætlun</c:v>
                </c:pt>
                <c:pt idx="1">
                  <c:v>Tekjusk. einst.
&amp; tryggingagj.</c:v>
                </c:pt>
                <c:pt idx="2">
                  <c:v>Tekjuskattur 
lögaðila</c:v>
                </c:pt>
                <c:pt idx="3">
                  <c:v>Fjármagns-
tekjuskattur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Aðrar
tekjur</c:v>
                </c:pt>
                <c:pt idx="8">
                  <c:v>Breytt
aðferðafr.</c:v>
                </c:pt>
                <c:pt idx="9">
                  <c:v>Fjárlaga-
frumvarp</c:v>
                </c:pt>
              </c:strCache>
            </c:strRef>
          </c:cat>
          <c:val>
            <c:numRef>
              <c:f>'4-1'!$B$2:$B$11</c:f>
              <c:numCache>
                <c:formatCode>0.0</c:formatCode>
                <c:ptCount val="10"/>
                <c:pt idx="0">
                  <c:v>874.4083992594251</c:v>
                </c:pt>
                <c:pt idx="1">
                  <c:v>874.4083992594251</c:v>
                </c:pt>
                <c:pt idx="2">
                  <c:v>891.54239925942511</c:v>
                </c:pt>
                <c:pt idx="3">
                  <c:v>907.39239925942513</c:v>
                </c:pt>
                <c:pt idx="4">
                  <c:v>913.19239925942509</c:v>
                </c:pt>
                <c:pt idx="5">
                  <c:v>923.29239925942511</c:v>
                </c:pt>
                <c:pt idx="6">
                  <c:v>931.7517087022253</c:v>
                </c:pt>
                <c:pt idx="7">
                  <c:v>939.72999477382473</c:v>
                </c:pt>
                <c:pt idx="8">
                  <c:v>940.44549477382475</c:v>
                </c:pt>
                <c:pt idx="9">
                  <c:v>955.44549477382475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EC9-4E1A-AAC1-AB44E468C603}"/>
            </c:ext>
          </c:extLst>
        </c:ser>
        <c:ser>
          <c:idx val="1"/>
          <c:order val="1"/>
          <c:spPr>
            <a:solidFill>
              <a:srgbClr val="FDC41B"/>
            </a:solidFill>
            <a:ln w="3175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CEC9-4E1A-AAC1-AB44E468C60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EC9-4E1A-AAC1-AB44E468C60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CEC9-4E1A-AAC1-AB44E468C60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EC9-4E1A-AAC1-AB44E468C60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CEC9-4E1A-AAC1-AB44E468C60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CEC9-4E1A-AAC1-AB44E468C60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EC9-4E1A-AAC1-AB44E468C603}"/>
              </c:ext>
            </c:extLst>
          </c:dPt>
          <c:dLbls>
            <c:dLbl>
              <c:idx val="1"/>
              <c:layout>
                <c:manualLayout>
                  <c:x val="2.5740025740025505E-3"/>
                  <c:y val="-6.422566571424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59AB456-FD4C-4D76-85CA-2FDA2CC03F1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CEC9-4E1A-AAC1-AB44E468C603}"/>
                </c:ext>
              </c:extLst>
            </c:dLbl>
            <c:dLbl>
              <c:idx val="2"/>
              <c:layout>
                <c:manualLayout>
                  <c:x val="-4.7189502052892639E-17"/>
                  <c:y val="-5.6581732633491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CFBFF9C-D232-42AC-9F11-F2434792123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CEC9-4E1A-AAC1-AB44E468C603}"/>
                </c:ext>
              </c:extLst>
            </c:dLbl>
            <c:dLbl>
              <c:idx val="3"/>
              <c:layout>
                <c:manualLayout>
                  <c:x val="-4.7189502052892639E-17"/>
                  <c:y val="-3.7856581018156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19466A6-4666-437C-AB13-235B8678D96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CEC9-4E1A-AAC1-AB44E468C603}"/>
                </c:ext>
              </c:extLst>
            </c:dLbl>
            <c:dLbl>
              <c:idx val="4"/>
              <c:layout>
                <c:manualLayout>
                  <c:x val="2.5740025740025739E-3"/>
                  <c:y val="-7.10963394728586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79E6E5D2-0E5F-490E-8544-4FD2199DC0C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CEC9-4E1A-AAC1-AB44E468C603}"/>
                </c:ext>
              </c:extLst>
            </c:dLbl>
            <c:dLbl>
              <c:idx val="5"/>
              <c:layout>
                <c:manualLayout>
                  <c:x val="-9.4379004105785278E-17"/>
                  <c:y val="-3.39318271718324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0BECB75-521C-4A71-B2BF-34CF5EBF93D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CEC9-4E1A-AAC1-AB44E468C603}"/>
                </c:ext>
              </c:extLst>
            </c:dLbl>
            <c:dLbl>
              <c:idx val="6"/>
              <c:layout>
                <c:manualLayout>
                  <c:x val="0"/>
                  <c:y val="-6.39502671820429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FBAC535-0B23-4158-A3A5-4A08239D35D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CEC9-4E1A-AAC1-AB44E468C603}"/>
                </c:ext>
              </c:extLst>
            </c:dLbl>
            <c:dLbl>
              <c:idx val="7"/>
              <c:layout>
                <c:manualLayout>
                  <c:x val="2.5740025740025739E-3"/>
                  <c:y val="-3.01126211120254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5D43DB95-978E-4067-8D61-166C66FF093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CEC9-4E1A-AAC1-AB44E468C603}"/>
                </c:ext>
              </c:extLst>
            </c:dLbl>
            <c:dLbl>
              <c:idx val="8"/>
              <c:layout>
                <c:manualLayout>
                  <c:x val="-9.4379004105785278E-17"/>
                  <c:y val="-5.92714149963594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6D546BB-C01D-4D78-9370-80B509DF287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CEC9-4E1A-AAC1-AB44E468C6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is-I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'4-1'!$A$2:$A$11</c:f>
              <c:strCache>
                <c:ptCount val="10"/>
                <c:pt idx="0">
                  <c:v>Fjármála-
áætlun</c:v>
                </c:pt>
                <c:pt idx="1">
                  <c:v>Tekjusk. einst.
&amp; tryggingagj.</c:v>
                </c:pt>
                <c:pt idx="2">
                  <c:v>Tekjuskattur 
lögaðila</c:v>
                </c:pt>
                <c:pt idx="3">
                  <c:v>Fjármagns-
tekjuskattur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Aðrar
tekjur</c:v>
                </c:pt>
                <c:pt idx="8">
                  <c:v>Breytt
aðferðafr.</c:v>
                </c:pt>
                <c:pt idx="9">
                  <c:v>Fjárlaga-
frumvarp</c:v>
                </c:pt>
              </c:strCache>
            </c:strRef>
          </c:cat>
          <c:val>
            <c:numRef>
              <c:f>'4-1'!$C$2:$C$11</c:f>
              <c:numCache>
                <c:formatCode>0.0</c:formatCode>
                <c:ptCount val="10"/>
                <c:pt idx="1">
                  <c:v>17.134</c:v>
                </c:pt>
                <c:pt idx="2">
                  <c:v>15.85</c:v>
                </c:pt>
                <c:pt idx="3">
                  <c:v>5.8</c:v>
                </c:pt>
                <c:pt idx="4">
                  <c:v>10.1</c:v>
                </c:pt>
                <c:pt idx="5">
                  <c:v>8.4593094428001585</c:v>
                </c:pt>
                <c:pt idx="6">
                  <c:v>7.9782860715994417</c:v>
                </c:pt>
                <c:pt idx="7">
                  <c:v>0.71549999999999758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EC9-4E1A-AAC1-AB44E468C6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49504128"/>
        <c:axId val="249505664"/>
      </c:barChart>
      <c:catAx>
        <c:axId val="249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is-IS"/>
          </a:p>
        </c:txPr>
        <c:crossAx val="249505664"/>
        <c:crosses val="autoZero"/>
        <c:auto val="1"/>
        <c:lblAlgn val="ctr"/>
        <c:lblOffset val="100"/>
        <c:tickLblSkip val="1"/>
        <c:noMultiLvlLbl val="0"/>
      </c:catAx>
      <c:valAx>
        <c:axId val="249505664"/>
        <c:scaling>
          <c:orientation val="minMax"/>
        </c:scaling>
        <c:delete val="1"/>
        <c:axPos val="l"/>
        <c:majorGridlines>
          <c:spPr>
            <a:ln>
              <a:solidFill>
                <a:srgbClr val="868686">
                  <a:alpha val="30000"/>
                </a:srgb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4950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Virðisaukaskattur</a:t>
            </a:r>
            <a:r>
              <a:rPr lang="is-IS" sz="1000" b="1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er stærsti tekjustofn ríkissjóðs</a:t>
            </a:r>
          </a:p>
          <a:p>
            <a:pPr algn="l">
              <a:defRPr sz="900" b="1"/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Samsetning tekna ríkisins af sköttum og tryggingagjöldum 2022</a:t>
            </a:r>
          </a:p>
        </c:rich>
      </c:tx>
      <c:layout>
        <c:manualLayout>
          <c:xMode val="edge"/>
          <c:yMode val="edge"/>
          <c:x val="0.10155543890347039"/>
          <c:y val="1.53256627773839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52547098279382"/>
          <c:y val="0.17899392365903977"/>
          <c:w val="0.69623120443277919"/>
          <c:h val="0.787837674136886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'4-2'!$A$1:$A$12</c:f>
              <c:strCache>
                <c:ptCount val="12"/>
                <c:pt idx="0">
                  <c:v>0</c:v>
                </c:pt>
                <c:pt idx="1">
                  <c:v>Tekjuskattur einstaklinga</c:v>
                </c:pt>
                <c:pt idx="2">
                  <c:v>Tryggingagjöld</c:v>
                </c:pt>
                <c:pt idx="3">
                  <c:v>Tekjuskattur lögaðila</c:v>
                </c:pt>
                <c:pt idx="4">
                  <c:v>Gjöld á ökut. og eldsneyti</c:v>
                </c:pt>
                <c:pt idx="5">
                  <c:v>Aðrir neysluskattar</c:v>
                </c:pt>
                <c:pt idx="6">
                  <c:v>Fjármagnstekjuskattur</c:v>
                </c:pt>
                <c:pt idx="7">
                  <c:v>Áfengis- og tóbaksgjald</c:v>
                </c:pt>
                <c:pt idx="8">
                  <c:v>Launaskattar</c:v>
                </c:pt>
                <c:pt idx="9">
                  <c:v>Aðrir skattar</c:v>
                </c:pt>
                <c:pt idx="10">
                  <c:v>Eignarskattar</c:v>
                </c:pt>
                <c:pt idx="11">
                  <c:v>Bankaskattur</c:v>
                </c:pt>
              </c:strCache>
            </c:strRef>
          </c:cat>
          <c:val>
            <c:numRef>
              <c:f>'4-2'!$B$1:$B$12</c:f>
              <c:numCache>
                <c:formatCode>#,##0;\-#,##0;\.</c:formatCode>
                <c:ptCount val="12"/>
                <c:pt idx="0" formatCode="#,##0">
                  <c:v>289700</c:v>
                </c:pt>
                <c:pt idx="1">
                  <c:v>218200</c:v>
                </c:pt>
                <c:pt idx="2" formatCode="#,##0">
                  <c:v>107049</c:v>
                </c:pt>
                <c:pt idx="3" formatCode="#,##0">
                  <c:v>77900</c:v>
                </c:pt>
                <c:pt idx="4" formatCode="#,##0">
                  <c:v>39810</c:v>
                </c:pt>
                <c:pt idx="5" formatCode="#,##0">
                  <c:v>32439.808702224993</c:v>
                </c:pt>
                <c:pt idx="6" formatCode="#,##0">
                  <c:v>31500</c:v>
                </c:pt>
                <c:pt idx="7" formatCode="#,##0">
                  <c:v>29580</c:v>
                </c:pt>
                <c:pt idx="8" formatCode="#,##0">
                  <c:v>9476</c:v>
                </c:pt>
                <c:pt idx="9" formatCode="#,##0">
                  <c:v>9270.7999999999993</c:v>
                </c:pt>
                <c:pt idx="10" formatCode="#,##0">
                  <c:v>9161</c:v>
                </c:pt>
                <c:pt idx="11" formatCode="#,##0">
                  <c:v>5250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A-4186-8003-9A0FE655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6280448"/>
        <c:axId val="236290432"/>
      </c:barChart>
      <c:catAx>
        <c:axId val="23628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is-IS"/>
          </a:p>
        </c:txPr>
        <c:crossAx val="236290432"/>
        <c:crosses val="autoZero"/>
        <c:auto val="1"/>
        <c:lblAlgn val="ctr"/>
        <c:lblOffset val="100"/>
        <c:noMultiLvlLbl val="0"/>
      </c:catAx>
      <c:valAx>
        <c:axId val="236290432"/>
        <c:scaling>
          <c:orientation val="minMax"/>
        </c:scaling>
        <c:delete val="0"/>
        <c:axPos val="t"/>
        <c:majorGridlines>
          <c:spPr>
            <a:ln>
              <a:solidFill>
                <a:srgbClr val="868686">
                  <a:alpha val="29804"/>
                </a:srgbClr>
              </a:solidFill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s-IS"/>
          </a:p>
        </c:txPr>
        <c:crossAx val="2362804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235458772401224"/>
                <c:y val="0.10641510195840904"/>
              </c:manualLayout>
            </c:layout>
            <c:tx>
              <c:rich>
                <a:bodyPr/>
                <a:lstStyle/>
                <a:p>
                  <a:pPr>
                    <a:defRPr sz="700"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r>
                    <a:rPr lang="en-US" sz="700">
                      <a:latin typeface="FiraGO Light" panose="020B0403050000020004" pitchFamily="34" charset="0"/>
                      <a:cs typeface="FiraGO Light" panose="020B0403050000020004" pitchFamily="34" charset="0"/>
                    </a:rPr>
                    <a:t>Ma.kr. (Hlutdeild)</a:t>
                  </a:r>
                </a:p>
              </c:rich>
            </c:tx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Tekjur eru áætlaðar 66 ma.kr. hærri en í fjármálaáætlun*  </a:t>
            </a:r>
          </a:p>
          <a:p>
            <a:pPr algn="l">
              <a:defRPr sz="1100" b="1"/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2022 (ma.kr.)</a:t>
            </a:r>
          </a:p>
        </c:rich>
      </c:tx>
      <c:layout>
        <c:manualLayout>
          <c:xMode val="edge"/>
          <c:yMode val="edge"/>
          <c:x val="6.8716140212203208E-2"/>
          <c:y val="2.53899259996349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665764752378914E-3"/>
          <c:y val="0.12589382737058702"/>
          <c:w val="0.9738309062718512"/>
          <c:h val="0.6612698730243888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1-52F3-4171-A59E-1535430202DE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2F3-4171-A59E-1535430202DE}"/>
              </c:ext>
            </c:extLst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2F3-4171-A59E-1535430202DE}"/>
              </c:ext>
            </c:extLst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2F3-4171-A59E-1535430202DE}"/>
              </c:ext>
            </c:extLst>
          </c:dPt>
          <c:dPt>
            <c:idx val="4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2F3-4171-A59E-1535430202DE}"/>
              </c:ext>
            </c:extLst>
          </c:dPt>
          <c:dPt>
            <c:idx val="5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B-52F3-4171-A59E-1535430202DE}"/>
              </c:ext>
            </c:extLst>
          </c:dPt>
          <c:dPt>
            <c:idx val="6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D-52F3-4171-A59E-1535430202DE}"/>
              </c:ext>
            </c:extLst>
          </c:dPt>
          <c:dPt>
            <c:idx val="7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2F3-4171-A59E-1535430202DE}"/>
              </c:ext>
            </c:extLst>
          </c:dPt>
          <c:dPt>
            <c:idx val="8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11-52F3-4171-A59E-1535430202DE}"/>
              </c:ext>
            </c:extLst>
          </c:dPt>
          <c:dPt>
            <c:idx val="9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2F3-4171-A59E-1535430202DE}"/>
              </c:ext>
            </c:extLst>
          </c:dPt>
          <c:dLbls>
            <c:dLbl>
              <c:idx val="0"/>
              <c:layout>
                <c:manualLayout>
                  <c:x val="2.5740025740025683E-3"/>
                  <c:y val="-8.25932539051057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F3-4171-A59E-1535430202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F3-4171-A59E-1535430202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F3-4171-A59E-1535430202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F3-4171-A59E-1535430202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F3-4171-A59E-1535430202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F3-4171-A59E-1535430202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F3-4171-A59E-1535430202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F3-4171-A59E-1535430202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F3-4171-A59E-1535430202DE}"/>
                </c:ext>
              </c:extLst>
            </c:dLbl>
            <c:dLbl>
              <c:idx val="9"/>
              <c:layout>
                <c:manualLayout>
                  <c:x val="-2.5772454118910813E-3"/>
                  <c:y val="-0.214829366576880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F3-4171-A59E-1535430202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'4-3'!$A$1:$A$10</c:f>
              <c:strCache>
                <c:ptCount val="10"/>
                <c:pt idx="0">
                  <c:v>Fjármála-
áætlun</c:v>
                </c:pt>
                <c:pt idx="1">
                  <c:v>Tekjusk. einst.
&amp; tryggingagj.</c:v>
                </c:pt>
                <c:pt idx="2">
                  <c:v>Tekjuskattur 
lögaðila</c:v>
                </c:pt>
                <c:pt idx="3">
                  <c:v>Fjármagns-
tekjuskattur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Aðrar
tekjur</c:v>
                </c:pt>
                <c:pt idx="8">
                  <c:v>Breytt
aðferðafr.</c:v>
                </c:pt>
                <c:pt idx="9">
                  <c:v>Fjárlaga-
frumvarp</c:v>
                </c:pt>
              </c:strCache>
            </c:strRef>
          </c:cat>
          <c:val>
            <c:numRef>
              <c:f>'4-3'!$B$1:$B$10</c:f>
              <c:numCache>
                <c:formatCode>0.0</c:formatCode>
                <c:ptCount val="10"/>
                <c:pt idx="0">
                  <c:v>874.4083992594251</c:v>
                </c:pt>
                <c:pt idx="1">
                  <c:v>874.4083992594251</c:v>
                </c:pt>
                <c:pt idx="2">
                  <c:v>891.54239925942511</c:v>
                </c:pt>
                <c:pt idx="3">
                  <c:v>907.39239925942513</c:v>
                </c:pt>
                <c:pt idx="4">
                  <c:v>913.19239925942509</c:v>
                </c:pt>
                <c:pt idx="5">
                  <c:v>923.29239925942511</c:v>
                </c:pt>
                <c:pt idx="6">
                  <c:v>931.7517087022253</c:v>
                </c:pt>
                <c:pt idx="7">
                  <c:v>939.72999477382473</c:v>
                </c:pt>
                <c:pt idx="8">
                  <c:v>940.44549477382475</c:v>
                </c:pt>
                <c:pt idx="9">
                  <c:v>955.44549477382475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2F3-4171-A59E-1535430202DE}"/>
            </c:ext>
          </c:extLst>
        </c:ser>
        <c:ser>
          <c:idx val="1"/>
          <c:order val="1"/>
          <c:spPr>
            <a:solidFill>
              <a:srgbClr val="FDC41B"/>
            </a:solidFill>
            <a:ln w="3175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2F3-4171-A59E-1535430202D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2F3-4171-A59E-1535430202D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2F3-4171-A59E-1535430202D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2F3-4171-A59E-1535430202D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2F3-4171-A59E-1535430202D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2F3-4171-A59E-1535430202D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2F3-4171-A59E-1535430202DE}"/>
              </c:ext>
            </c:extLst>
          </c:dPt>
          <c:dLbls>
            <c:dLbl>
              <c:idx val="1"/>
              <c:layout>
                <c:manualLayout>
                  <c:x val="2.5740025740025505E-3"/>
                  <c:y val="-6.422566571424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59AB456-FD4C-4D76-85CA-2FDA2CC03F1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52F3-4171-A59E-1535430202DE}"/>
                </c:ext>
              </c:extLst>
            </c:dLbl>
            <c:dLbl>
              <c:idx val="2"/>
              <c:layout>
                <c:manualLayout>
                  <c:x val="-4.7189502052892639E-17"/>
                  <c:y val="-5.6581732633491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CFBFF9C-D232-42AC-9F11-F2434792123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52F3-4171-A59E-1535430202DE}"/>
                </c:ext>
              </c:extLst>
            </c:dLbl>
            <c:dLbl>
              <c:idx val="3"/>
              <c:layout>
                <c:manualLayout>
                  <c:x val="-4.7189502052892639E-17"/>
                  <c:y val="-3.7856581018156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19466A6-4666-437C-AB13-235B8678D96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52F3-4171-A59E-1535430202DE}"/>
                </c:ext>
              </c:extLst>
            </c:dLbl>
            <c:dLbl>
              <c:idx val="4"/>
              <c:layout>
                <c:manualLayout>
                  <c:x val="-4.7189502052892639E-17"/>
                  <c:y val="-5.8722891268892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79E6E5D2-0E5F-490E-8544-4FD2199DC0C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52F3-4171-A59E-1535430202DE}"/>
                </c:ext>
              </c:extLst>
            </c:dLbl>
            <c:dLbl>
              <c:idx val="5"/>
              <c:layout>
                <c:manualLayout>
                  <c:x val="-9.4379004105785278E-17"/>
                  <c:y val="-3.39318271718324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0BECB75-521C-4A71-B2BF-34CF5EBF93D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52F3-4171-A59E-1535430202DE}"/>
                </c:ext>
              </c:extLst>
            </c:dLbl>
            <c:dLbl>
              <c:idx val="6"/>
              <c:layout>
                <c:manualLayout>
                  <c:x val="2.5740025740025739E-3"/>
                  <c:y val="-4.33278535087657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FBAC535-0B23-4158-A3A5-4A08239D35D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52F3-4171-A59E-1535430202DE}"/>
                </c:ext>
              </c:extLst>
            </c:dLbl>
            <c:dLbl>
              <c:idx val="7"/>
              <c:layout>
                <c:manualLayout>
                  <c:x val="2.5740025740025739E-3"/>
                  <c:y val="-3.01126211120254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5D43DB95-978E-4067-8D61-166C66FF093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52F3-4171-A59E-1535430202DE}"/>
                </c:ext>
              </c:extLst>
            </c:dLbl>
            <c:dLbl>
              <c:idx val="8"/>
              <c:layout>
                <c:manualLayout>
                  <c:x val="-9.4379004105785278E-17"/>
                  <c:y val="-5.92714149963594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6D546BB-C01D-4D78-9370-80B509DF287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52F3-4171-A59E-1535430202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is-I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'4-3'!$A$1:$A$10</c:f>
              <c:strCache>
                <c:ptCount val="10"/>
                <c:pt idx="0">
                  <c:v>Fjármála-
áætlun</c:v>
                </c:pt>
                <c:pt idx="1">
                  <c:v>Tekjusk. einst.
&amp; tryggingagj.</c:v>
                </c:pt>
                <c:pt idx="2">
                  <c:v>Tekjuskattur 
lögaðila</c:v>
                </c:pt>
                <c:pt idx="3">
                  <c:v>Fjármagns-
tekjuskattur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Aðrar
tekjur</c:v>
                </c:pt>
                <c:pt idx="8">
                  <c:v>Breytt
aðferðafr.</c:v>
                </c:pt>
                <c:pt idx="9">
                  <c:v>Fjárlaga-
frumvarp</c:v>
                </c:pt>
              </c:strCache>
            </c:strRef>
          </c:cat>
          <c:val>
            <c:numRef>
              <c:f>'4-3'!$C$1:$C$10</c:f>
              <c:numCache>
                <c:formatCode>0.0</c:formatCode>
                <c:ptCount val="10"/>
                <c:pt idx="1">
                  <c:v>17.134</c:v>
                </c:pt>
                <c:pt idx="2">
                  <c:v>15.85</c:v>
                </c:pt>
                <c:pt idx="3">
                  <c:v>5.8</c:v>
                </c:pt>
                <c:pt idx="4">
                  <c:v>10.1</c:v>
                </c:pt>
                <c:pt idx="5">
                  <c:v>8.4593094428001585</c:v>
                </c:pt>
                <c:pt idx="6">
                  <c:v>7.9782860715994417</c:v>
                </c:pt>
                <c:pt idx="7">
                  <c:v>0.71549999999999758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2F3-4171-A59E-1535430202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49504128"/>
        <c:axId val="249505664"/>
      </c:barChart>
      <c:catAx>
        <c:axId val="249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is-IS"/>
          </a:p>
        </c:txPr>
        <c:crossAx val="249505664"/>
        <c:crosses val="autoZero"/>
        <c:auto val="1"/>
        <c:lblAlgn val="ctr"/>
        <c:lblOffset val="100"/>
        <c:tickLblSkip val="1"/>
        <c:noMultiLvlLbl val="0"/>
      </c:catAx>
      <c:valAx>
        <c:axId val="249505664"/>
        <c:scaling>
          <c:orientation val="minMax"/>
        </c:scaling>
        <c:delete val="1"/>
        <c:axPos val="l"/>
        <c:majorGridlines>
          <c:spPr>
            <a:ln>
              <a:solidFill>
                <a:srgbClr val="868686">
                  <a:alpha val="30000"/>
                </a:srgb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4950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>
                <a:latin typeface="FiraGO SemiBold" panose="020B0603050000020004" pitchFamily="34" charset="0"/>
                <a:cs typeface="FiraGO SemiBold" panose="020B0603050000020004" pitchFamily="34" charset="0"/>
              </a:rPr>
              <a:t>Atvinnuleysi hefur lækkað hratt á árinu</a:t>
            </a:r>
            <a:r>
              <a:rPr lang="is-IS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</a:t>
            </a:r>
            <a:r>
              <a:rPr lang="is-IS">
                <a:latin typeface="FiraGO SemiBold" panose="020B0603050000020004" pitchFamily="34" charset="0"/>
                <a:cs typeface="FiraGO SemiBold" panose="020B0603050000020004" pitchFamily="34" charset="0"/>
              </a:rPr>
              <a:t>2021</a:t>
            </a:r>
            <a:endParaRPr lang="is-IS" baseline="0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8.1229927928700388E-2"/>
          <c:y val="2.3148200102890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9835301837270343E-2"/>
          <c:y val="0.13795775600403765"/>
          <c:w val="0.85295144356955388"/>
          <c:h val="0.6992057027799811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'1-2'!$B$1</c:f>
              <c:strCache>
                <c:ptCount val="1"/>
                <c:pt idx="0">
                  <c:v>Atvinnuleysi (% af mannafla, árstíðaleiðrétt)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2.4198427102238356E-3"/>
                  <c:y val="-0.176277517336859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1D8-4670-9904-BC9B39ADC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'1-2'!$A$2:$A$11</c:f>
              <c:numCache>
                <c:formatCode>m/d/yyyy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'1-2'!$B$2:$B$11</c:f>
              <c:numCache>
                <c:formatCode>0.0%</c:formatCode>
                <c:ptCount val="10"/>
                <c:pt idx="0">
                  <c:v>0.109995964161412</c:v>
                </c:pt>
                <c:pt idx="1">
                  <c:v>0.1064435367168</c:v>
                </c:pt>
                <c:pt idx="2">
                  <c:v>0.10261874372966301</c:v>
                </c:pt>
                <c:pt idx="3">
                  <c:v>9.4835270247764197E-2</c:v>
                </c:pt>
                <c:pt idx="4">
                  <c:v>8.7658369346406001E-2</c:v>
                </c:pt>
                <c:pt idx="5">
                  <c:v>7.5896573514763394E-2</c:v>
                </c:pt>
                <c:pt idx="6">
                  <c:v>6.56681045777429E-2</c:v>
                </c:pt>
                <c:pt idx="7">
                  <c:v>5.9162288029898799E-2</c:v>
                </c:pt>
                <c:pt idx="8">
                  <c:v>5.3947447196749695E-2</c:v>
                </c:pt>
                <c:pt idx="9">
                  <c:v>5.0947904380331401E-2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8-4670-9904-BC9B39ADC171}"/>
            </c:ext>
          </c:extLst>
        </c:ser>
        <c:ser>
          <c:idx val="0"/>
          <c:order val="1"/>
          <c:tx>
            <c:strRef>
              <c:f>'1-2'!$C$1</c:f>
              <c:strCache>
                <c:ptCount val="1"/>
                <c:pt idx="0">
                  <c:v>þ.a. á hlutabótum</c:v>
                </c:pt>
              </c:strCache>
            </c:strRef>
          </c:tx>
          <c:spPr>
            <a:solidFill>
              <a:srgbClr val="C00000"/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75105385545420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1D8-4670-9904-BC9B39ADC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'1-2'!$A$2:$A$11</c:f>
              <c:numCache>
                <c:formatCode>m/d/yyyy</c:formatCode>
                <c:ptCount val="1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</c:numCache>
            </c:numRef>
          </c:cat>
          <c:val>
            <c:numRef>
              <c:f>'1-2'!$C$2:$C$11</c:f>
              <c:numCache>
                <c:formatCode>0.0%</c:formatCode>
                <c:ptCount val="10"/>
                <c:pt idx="0">
                  <c:v>1.2298909420878398E-2</c:v>
                </c:pt>
                <c:pt idx="1">
                  <c:v>1.1434119317390934E-2</c:v>
                </c:pt>
                <c:pt idx="2">
                  <c:v>1.1094198647347273E-2</c:v>
                </c:pt>
                <c:pt idx="3">
                  <c:v>1.0685298579957862E-2</c:v>
                </c:pt>
                <c:pt idx="4">
                  <c:v>8.7348784381797457E-3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D8-4670-9904-BC9B39ADC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0"/>
        <c:lblAlgn val="ctr"/>
        <c:lblOffset val="100"/>
        <c:tickLblSkip val="1"/>
        <c:noMultiLvlLbl val="0"/>
      </c:catAx>
      <c:valAx>
        <c:axId val="158838357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86472698172272E-2"/>
          <c:y val="0.90323814327709018"/>
          <c:w val="0.84376180745101959"/>
          <c:h val="5.812640851413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>
                <a:latin typeface="FiraGO Light" panose="020B0403050000020004" pitchFamily="34" charset="0"/>
                <a:cs typeface="FiraGO Light" panose="020B0403050000020004" pitchFamily="34" charset="0"/>
              </a:defRPr>
            </a:pP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Heildarútgjöld ríkissjóðs eftir tilefnum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 sz="1000">
                <a:latin typeface="FiraGO Light" panose="020B0403050000020004" pitchFamily="34" charset="0"/>
                <a:cs typeface="FiraGO Light" panose="020B0403050000020004" pitchFamily="34" charset="0"/>
              </a:defRPr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Breytingar á milli áranna 2021 - 2022</a:t>
            </a:r>
          </a:p>
        </c:rich>
      </c:tx>
      <c:layout>
        <c:manualLayout>
          <c:xMode val="edge"/>
          <c:yMode val="edge"/>
          <c:x val="0.11013596882863869"/>
          <c:y val="2.86738499792789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16511080444841"/>
          <c:y val="0.22738901656431701"/>
          <c:w val="0.81952431203831477"/>
          <c:h val="0.60468861846814603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rgbClr val="003D8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535-4219-87EF-07F166DB31AC}"/>
              </c:ext>
            </c:extLst>
          </c:dPt>
          <c:dPt>
            <c:idx val="4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3-9535-4219-87EF-07F166DB31AC}"/>
              </c:ext>
            </c:extLst>
          </c:dPt>
          <c:dPt>
            <c:idx val="5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5-9535-4219-87EF-07F166DB31AC}"/>
              </c:ext>
            </c:extLst>
          </c:dPt>
          <c:dPt>
            <c:idx val="6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rgbClr val="003D8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535-4219-87EF-07F166DB31A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535-4219-87EF-07F166DB31AC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9535-4219-87EF-07F166DB31AC}"/>
              </c:ext>
            </c:extLst>
          </c:dPt>
          <c:dLbls>
            <c:dLbl>
              <c:idx val="0"/>
              <c:layout>
                <c:manualLayout>
                  <c:x val="2.5773195876288659E-3"/>
                  <c:y val="-0.231748106845495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5-4219-87EF-07F166DB31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5-4219-87EF-07F166DB31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5-4219-87EF-07F166DB31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5-4219-87EF-07F166DB31A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5-4219-87EF-07F166DB31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5-4219-87EF-07F166DB31AC}"/>
                </c:ext>
              </c:extLst>
            </c:dLbl>
            <c:dLbl>
              <c:idx val="6"/>
              <c:layout>
                <c:manualLayout>
                  <c:x val="2.5773195876288659E-3"/>
                  <c:y val="-0.266097778447550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5-4219-87EF-07F166DB31A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s-I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'5_1-1'!$A$1:$A$7</c:f>
              <c:strCache>
                <c:ptCount val="7"/>
                <c:pt idx="0">
                  <c:v>Heildargjöld 2021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Útgjalda-
svigrúm</c:v>
                </c:pt>
                <c:pt idx="5">
                  <c:v>Launa- og 
verðlagsbætur</c:v>
                </c:pt>
                <c:pt idx="6">
                  <c:v>Heildargjöld 2022</c:v>
                </c:pt>
              </c:strCache>
            </c:strRef>
          </c:cat>
          <c:val>
            <c:numRef>
              <c:f>'5_1-1'!$B$1:$B$7</c:f>
              <c:numCache>
                <c:formatCode>#,##0</c:formatCode>
                <c:ptCount val="7"/>
                <c:pt idx="0">
                  <c:v>1192098.7</c:v>
                </c:pt>
                <c:pt idx="1">
                  <c:v>1192098.7</c:v>
                </c:pt>
                <c:pt idx="2">
                  <c:v>1161485.5</c:v>
                </c:pt>
                <c:pt idx="3">
                  <c:v>1154840.5</c:v>
                </c:pt>
                <c:pt idx="4">
                  <c:v>1154840.5</c:v>
                </c:pt>
                <c:pt idx="5">
                  <c:v>1166375.8999999999</c:v>
                </c:pt>
                <c:pt idx="6">
                  <c:v>1203526.8999999999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535-4219-87EF-07F166DB31AC}"/>
            </c:ext>
          </c:extLst>
        </c:ser>
        <c:ser>
          <c:idx val="1"/>
          <c:order val="1"/>
          <c:tx>
            <c:v>Series2</c:v>
          </c:tx>
          <c:spPr>
            <a:solidFill>
              <a:srgbClr val="4E8ECC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60986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535-4219-87EF-07F166DB31AC}"/>
              </c:ext>
            </c:extLst>
          </c:dPt>
          <c:dPt>
            <c:idx val="2"/>
            <c:invertIfNegative val="0"/>
            <c:bubble3D val="0"/>
            <c:spPr>
              <a:solidFill>
                <a:srgbClr val="FDC41B"/>
              </a:solidFill>
              <a:ln w="3175">
                <a:solidFill>
                  <a:srgbClr val="FDC41B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535-4219-87EF-07F166DB31AC}"/>
              </c:ext>
            </c:extLst>
          </c:dPt>
          <c:dPt>
            <c:idx val="3"/>
            <c:invertIfNegative val="0"/>
            <c:bubble3D val="0"/>
            <c:spPr>
              <a:solidFill>
                <a:srgbClr val="FDC41B"/>
              </a:solidFill>
              <a:ln w="3175">
                <a:solidFill>
                  <a:srgbClr val="FDC41B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535-4219-87EF-07F166DB31AC}"/>
              </c:ext>
            </c:extLst>
          </c:dPt>
          <c:dPt>
            <c:idx val="4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60986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535-4219-87EF-07F166DB31AC}"/>
              </c:ext>
            </c:extLst>
          </c:dPt>
          <c:dPt>
            <c:idx val="5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60986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535-4219-87EF-07F166DB31A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9535-4219-87EF-07F166DB31A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9535-4219-87EF-07F166DB31A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35-4219-87EF-07F166DB31AC}"/>
                </c:ext>
              </c:extLst>
            </c:dLbl>
            <c:dLbl>
              <c:idx val="1"/>
              <c:layout>
                <c:manualLayout>
                  <c:x val="-8.5585951240634158E-4"/>
                  <c:y val="-0.111597533561893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35-4219-87EF-07F166DB31AC}"/>
                </c:ext>
              </c:extLst>
            </c:dLbl>
            <c:dLbl>
              <c:idx val="2"/>
              <c:layout>
                <c:manualLayout>
                  <c:x val="1.7182130584191811E-3"/>
                  <c:y val="-0.1817724698288312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35-4219-87EF-07F166DB31AC}"/>
                </c:ext>
              </c:extLst>
            </c:dLbl>
            <c:dLbl>
              <c:idx val="3"/>
              <c:layout>
                <c:manualLayout>
                  <c:x val="-6.30004176891711E-17"/>
                  <c:y val="-3.50420073088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35-4219-87EF-07F166DB31AC}"/>
                </c:ext>
              </c:extLst>
            </c:dLbl>
            <c:dLbl>
              <c:idx val="4"/>
              <c:layout>
                <c:manualLayout>
                  <c:x val="-1.718213058419244E-3"/>
                  <c:y val="-5.41749864998932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35-4219-87EF-07F166DB31AC}"/>
                </c:ext>
              </c:extLst>
            </c:dLbl>
            <c:dLbl>
              <c:idx val="5"/>
              <c:layout>
                <c:manualLayout>
                  <c:x val="-1.718213058419244E-3"/>
                  <c:y val="-0.122755277599869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35-4219-87EF-07F166DB31A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35-4219-87EF-07F166DB31AC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'5_1-1'!$A$1:$A$7</c:f>
              <c:strCache>
                <c:ptCount val="7"/>
                <c:pt idx="0">
                  <c:v>Heildargjöld 2021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Útgjalda-
svigrúm</c:v>
                </c:pt>
                <c:pt idx="5">
                  <c:v>Launa- og 
verðlagsbætur</c:v>
                </c:pt>
                <c:pt idx="6">
                  <c:v>Heildargjöld 2022</c:v>
                </c:pt>
              </c:strCache>
            </c:strRef>
          </c:cat>
          <c:val>
            <c:numRef>
              <c:f>'5_1-1'!$C$1:$C$7</c:f>
              <c:numCache>
                <c:formatCode>#,##0</c:formatCode>
                <c:ptCount val="7"/>
                <c:pt idx="0">
                  <c:v>0</c:v>
                </c:pt>
                <c:pt idx="1">
                  <c:v>32622</c:v>
                </c:pt>
                <c:pt idx="2" formatCode="\-#,##0">
                  <c:v>63235.199999999997</c:v>
                </c:pt>
                <c:pt idx="3" formatCode="\-#,##0">
                  <c:v>6645</c:v>
                </c:pt>
                <c:pt idx="4">
                  <c:v>11535.4</c:v>
                </c:pt>
                <c:pt idx="5">
                  <c:v>37151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535-4219-87EF-07F166DB31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85419520"/>
        <c:axId val="85421056"/>
      </c:barChart>
      <c:catAx>
        <c:axId val="854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85421056"/>
        <c:crosses val="autoZero"/>
        <c:auto val="1"/>
        <c:lblAlgn val="ctr"/>
        <c:lblOffset val="100"/>
        <c:tickLblSkip val="1"/>
        <c:noMultiLvlLbl val="0"/>
      </c:catAx>
      <c:valAx>
        <c:axId val="85421056"/>
        <c:scaling>
          <c:orientation val="minMax"/>
          <c:max val="123000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8541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Breytingar á heildargjöldum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frá fjárlögum 2021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 baseline="0"/>
              <a:t>án launa-, gengis- og verðlagsbreytinga</a:t>
            </a:r>
            <a:endParaRPr lang="is-IS" sz="800"/>
          </a:p>
        </c:rich>
      </c:tx>
      <c:layout>
        <c:manualLayout>
          <c:xMode val="edge"/>
          <c:yMode val="edge"/>
          <c:x val="8.4616785915459194E-2"/>
          <c:y val="8.3301610459177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24597444350595E-2"/>
          <c:y val="0.25130776657615767"/>
          <c:w val="0.83065907419012075"/>
          <c:h val="0.599491941482670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FFC000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CC-4815-81C5-7760DBA15C8D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CC-4815-81C5-7760DBA15C8D}"/>
              </c:ext>
            </c:extLst>
          </c:dPt>
          <c:cat>
            <c:strRef>
              <c:f>'5_1-2'!$A$2:$A$13</c:f>
              <c:strCache>
                <c:ptCount val="12"/>
                <c:pt idx="0">
                  <c:v>Önnur málefnasvið</c:v>
                </c:pt>
                <c:pt idx="1">
                  <c:v>Umhverfismál (17)</c:v>
                </c:pt>
                <c:pt idx="2">
                  <c:v>Nýsköpun, rannsóknir og þekkingargreinar (07)</c:v>
                </c:pt>
                <c:pt idx="3">
                  <c:v>Almanna- og réttaröryggi (09)</c:v>
                </c:pt>
                <c:pt idx="4">
                  <c:v>Mennta- og menningarmál (18-22)</c:v>
                </c:pt>
                <c:pt idx="5">
                  <c:v>Utanríkismál (04, 35)</c:v>
                </c:pt>
                <c:pt idx="6">
                  <c:v>Vaxtagjöld (33)</c:v>
                </c:pt>
                <c:pt idx="7">
                  <c:v>Samgöngu- og fjarskiptamál (11)</c:v>
                </c:pt>
                <c:pt idx="8">
                  <c:v>Heilbrigðismál (23-26, 32)</c:v>
                </c:pt>
                <c:pt idx="9">
                  <c:v>Félags- og tryggingamál (aðrar breytingar)</c:v>
                </c:pt>
                <c:pt idx="10">
                  <c:v>Félags- og tryggingamál (vegna COVID-19)</c:v>
                </c:pt>
                <c:pt idx="11">
                  <c:v>Félags- og tryggingamál (27-31)</c:v>
                </c:pt>
              </c:strCache>
            </c:strRef>
          </c:cat>
          <c:val>
            <c:numRef>
              <c:f>'5_1-2'!$B$2:$B$13</c:f>
              <c:numCache>
                <c:formatCode>0.0</c:formatCode>
                <c:ptCount val="12"/>
                <c:pt idx="0">
                  <c:v>-2.0061</c:v>
                </c:pt>
                <c:pt idx="1">
                  <c:v>0.36449999999999999</c:v>
                </c:pt>
                <c:pt idx="2">
                  <c:v>1.4810999999999999</c:v>
                </c:pt>
                <c:pt idx="3">
                  <c:v>1.8325</c:v>
                </c:pt>
                <c:pt idx="4">
                  <c:v>-2.1936</c:v>
                </c:pt>
                <c:pt idx="5">
                  <c:v>3.0939999999999999</c:v>
                </c:pt>
                <c:pt idx="6">
                  <c:v>5.8733999999999993</c:v>
                </c:pt>
                <c:pt idx="7">
                  <c:v>-9.1057000000000006</c:v>
                </c:pt>
                <c:pt idx="8">
                  <c:v>15.5246</c:v>
                </c:pt>
                <c:pt idx="9">
                  <c:v>8.0888999999999953</c:v>
                </c:pt>
                <c:pt idx="10">
                  <c:v>-48.676200000000001</c:v>
                </c:pt>
                <c:pt idx="11">
                  <c:v>-40.587300000000006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CC-4815-81C5-7760DBA15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27388160"/>
        <c:crosses val="autoZero"/>
        <c:auto val="1"/>
        <c:lblAlgn val="ctr"/>
        <c:lblOffset val="100"/>
        <c:noMultiLvlLbl val="0"/>
      </c:catAx>
      <c:valAx>
        <c:axId val="2738816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is-IS"/>
          </a:p>
        </c:txPr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Rammasett útgjöld ríkissjóðs</a:t>
            </a:r>
          </a:p>
          <a:p>
            <a:pPr algn="l">
              <a:defRPr/>
            </a:pPr>
            <a:r>
              <a:rPr lang="is-IS" sz="800"/>
              <a:t>Þróun</a:t>
            </a:r>
            <a:r>
              <a:rPr lang="is-IS" sz="800" baseline="0"/>
              <a:t> málefnasviða á árunum 2017 - 2021, hlutfall</a:t>
            </a:r>
            <a:endParaRPr lang="is-IS" sz="800"/>
          </a:p>
        </c:rich>
      </c:tx>
      <c:layout>
        <c:manualLayout>
          <c:xMode val="edge"/>
          <c:yMode val="edge"/>
          <c:x val="8.1156581205895972E-2"/>
          <c:y val="3.044123295563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289240661526312"/>
          <c:y val="0.21300604954868443"/>
          <c:w val="0.55064599624008925"/>
          <c:h val="0.753464086806222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1.7303762635206932E-3"/>
                  <c:y val="-3.04854042634914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00"/>
                  </a:pPr>
                  <a:endParaRPr lang="is-I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782006920415225E-2"/>
                      <c:h val="4.63721912809679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564-4BDD-B581-F513180D60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'5_2-1'!$A$2:$A$10</c:f>
              <c:strCache>
                <c:ptCount val="9"/>
                <c:pt idx="0">
                  <c:v>Mennta- og menningarmál</c:v>
                </c:pt>
                <c:pt idx="1">
                  <c:v>Almanna- og réttaröryggi</c:v>
                </c:pt>
                <c:pt idx="2">
                  <c:v>Önnur málefnasvið</c:v>
                </c:pt>
                <c:pt idx="3">
                  <c:v>Samgöngu- og fjarskiptamál</c:v>
                </c:pt>
                <c:pt idx="4">
                  <c:v>Félags-, húsnæðis- og tryggingamál</c:v>
                </c:pt>
                <c:pt idx="5">
                  <c:v>Skatta-, eigna- og fjármálaumsýsla</c:v>
                </c:pt>
                <c:pt idx="6">
                  <c:v>Heilbrigðismál</c:v>
                </c:pt>
                <c:pt idx="7">
                  <c:v>Umhverfismál</c:v>
                </c:pt>
                <c:pt idx="8">
                  <c:v>Nýsköpun, rannsóknir og þekkingargreinar</c:v>
                </c:pt>
              </c:strCache>
            </c:strRef>
          </c:cat>
          <c:val>
            <c:numRef>
              <c:f>'5_2-1'!$B$2:$B$10</c:f>
              <c:numCache>
                <c:formatCode>0.0%</c:formatCode>
                <c:ptCount val="9"/>
                <c:pt idx="0">
                  <c:v>9.9234308127540458E-2</c:v>
                </c:pt>
                <c:pt idx="1">
                  <c:v>0.23861189301323982</c:v>
                </c:pt>
                <c:pt idx="2">
                  <c:v>0.27095974106502263</c:v>
                </c:pt>
                <c:pt idx="3">
                  <c:v>0.27557290189245048</c:v>
                </c:pt>
                <c:pt idx="4">
                  <c:v>0.29222576006573547</c:v>
                </c:pt>
                <c:pt idx="5">
                  <c:v>0.35130409134959761</c:v>
                </c:pt>
                <c:pt idx="6">
                  <c:v>0.36710022398197051</c:v>
                </c:pt>
                <c:pt idx="7">
                  <c:v>0.44757477579001753</c:v>
                </c:pt>
                <c:pt idx="8">
                  <c:v>0.95986920910356444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4-4BDD-B581-F513180D60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/>
            </a:pPr>
            <a:endParaRPr lang="is-IS"/>
          </a:p>
        </c:txPr>
        <c:crossAx val="27388160"/>
        <c:crosses val="autoZero"/>
        <c:auto val="1"/>
        <c:lblAlgn val="ctr"/>
        <c:lblOffset val="100"/>
        <c:noMultiLvlLbl val="0"/>
      </c:catAx>
      <c:valAx>
        <c:axId val="2738816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/>
            </a:pPr>
            <a:r>
              <a:rPr lang="is-IS" sz="1200" b="1">
                <a:latin typeface="FiraGO SemiBold" panose="020B0603050000020004" pitchFamily="34" charset="0"/>
                <a:cs typeface="FiraGO SemiBold" panose="020B0603050000020004" pitchFamily="34" charset="0"/>
              </a:rPr>
              <a:t>Hægir frekar á skuldasöfnun árið 2022</a:t>
            </a:r>
          </a:p>
        </c:rich>
      </c:tx>
      <c:layout>
        <c:manualLayout>
          <c:xMode val="edge"/>
          <c:yMode val="edge"/>
          <c:x val="0.10032592592592593"/>
          <c:y val="3.06513409961685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960571595217266E-2"/>
          <c:y val="0.21169760714217292"/>
          <c:w val="0.82074074074074077"/>
          <c:h val="0.53542885606452473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'11-1'!$B$1</c:f>
              <c:strCache>
                <c:ptCount val="1"/>
                <c:pt idx="0">
                  <c:v>Heildarskuldir (v. ás)</c:v>
                </c:pt>
              </c:strCache>
            </c:strRef>
          </c:tx>
          <c:spPr>
            <a:solidFill>
              <a:srgbClr val="C8DEF6"/>
            </a:solidFill>
            <a:ln w="19050">
              <a:noFill/>
            </a:ln>
          </c:spPr>
          <c:invertIfNegative val="0"/>
          <c:cat>
            <c:numRef>
              <c:f>'11-1'!$A$2:$A$17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'11-1'!$B$2:$B$17</c:f>
              <c:numCache>
                <c:formatCode>#,##0</c:formatCode>
                <c:ptCount val="16"/>
                <c:pt idx="0">
                  <c:v>311.01100000000002</c:v>
                </c:pt>
                <c:pt idx="1">
                  <c:v>931.32399999999996</c:v>
                </c:pt>
                <c:pt idx="2">
                  <c:v>1176.4359999999999</c:v>
                </c:pt>
                <c:pt idx="3">
                  <c:v>1285.866</c:v>
                </c:pt>
                <c:pt idx="4">
                  <c:v>1468.2750000000001</c:v>
                </c:pt>
                <c:pt idx="5">
                  <c:v>1501.4393154060001</c:v>
                </c:pt>
                <c:pt idx="6">
                  <c:v>1458.9197044959999</c:v>
                </c:pt>
                <c:pt idx="7">
                  <c:v>1492.487315406001</c:v>
                </c:pt>
                <c:pt idx="8">
                  <c:v>1339.8219559849999</c:v>
                </c:pt>
                <c:pt idx="9">
                  <c:v>1128.471</c:v>
                </c:pt>
                <c:pt idx="10">
                  <c:v>943.82465400000001</c:v>
                </c:pt>
                <c:pt idx="11">
                  <c:v>861.94376</c:v>
                </c:pt>
                <c:pt idx="12">
                  <c:v>905.82956000000001</c:v>
                </c:pt>
                <c:pt idx="13">
                  <c:v>1244.558</c:v>
                </c:pt>
                <c:pt idx="14">
                  <c:v>1448.308</c:v>
                </c:pt>
                <c:pt idx="15">
                  <c:v>1570.423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7F-40B4-992A-2FAE1759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932160"/>
        <c:axId val="18022886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spPr>
                  <a:solidFill>
                    <a:srgbClr val="C8DEF6"/>
                  </a:solidFill>
                  <a:ln w="12700">
                    <a:noFill/>
                    <a:prstDash val="solid"/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'11-1'!$A$2:$A$17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'11-1'!$A$2:$A$17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57F-40B4-992A-2FAE1759CF3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2"/>
          <c:tx>
            <c:strRef>
              <c:f>'11-1'!$D$1</c:f>
              <c:strCache>
                <c:ptCount val="1"/>
                <c:pt idx="0">
                  <c:v>Heildarskuldir (h. ás)</c:v>
                </c:pt>
              </c:strCache>
            </c:strRef>
          </c:tx>
          <c:spPr>
            <a:ln w="19050">
              <a:solidFill>
                <a:srgbClr val="CA003B"/>
              </a:solidFill>
              <a:prstDash val="solid"/>
            </a:ln>
          </c:spPr>
          <c:marker>
            <c:symbol val="none"/>
          </c:marker>
          <c:cat>
            <c:numRef>
              <c:f>[1]Gögn!$A$1:$A$16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'11-1'!$D$2:$D$17</c:f>
              <c:numCache>
                <c:formatCode>0.0%</c:formatCode>
                <c:ptCount val="16"/>
                <c:pt idx="0">
                  <c:v>0.2242407987016124</c:v>
                </c:pt>
                <c:pt idx="1">
                  <c:v>0.58587654320987659</c:v>
                </c:pt>
                <c:pt idx="2">
                  <c:v>0.72334143511615601</c:v>
                </c:pt>
                <c:pt idx="3">
                  <c:v>0.76495612346940778</c:v>
                </c:pt>
                <c:pt idx="4">
                  <c:v>0.83187961081218287</c:v>
                </c:pt>
                <c:pt idx="5">
                  <c:v>0.81371768052960181</c:v>
                </c:pt>
                <c:pt idx="6">
                  <c:v>0.74051349722101811</c:v>
                </c:pt>
                <c:pt idx="7">
                  <c:v>0.71535464416783345</c:v>
                </c:pt>
                <c:pt idx="8">
                  <c:v>0.57979666165191301</c:v>
                </c:pt>
                <c:pt idx="9">
                  <c:v>0.44922225030900992</c:v>
                </c:pt>
                <c:pt idx="10">
                  <c:v>0.3572442471665912</c:v>
                </c:pt>
                <c:pt idx="11">
                  <c:v>0.30299689812171848</c:v>
                </c:pt>
                <c:pt idx="12">
                  <c:v>0.29721479646963134</c:v>
                </c:pt>
                <c:pt idx="13">
                  <c:v>0.42316086605721198</c:v>
                </c:pt>
                <c:pt idx="14">
                  <c:v>0.44776223687582833</c:v>
                </c:pt>
                <c:pt idx="15">
                  <c:v>0.44047614706818672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7F-40B4-992A-2FAE1759CF36}"/>
            </c:ext>
          </c:extLst>
        </c:ser>
        <c:ser>
          <c:idx val="2"/>
          <c:order val="3"/>
          <c:tx>
            <c:strRef>
              <c:f>'11-1'!$E$1</c:f>
              <c:strCache>
                <c:ptCount val="1"/>
                <c:pt idx="0">
                  <c:v>Skuldir að frádregnum innstæðum (h. ás)</c:v>
                </c:pt>
              </c:strCache>
            </c:strRef>
          </c:tx>
          <c:spPr>
            <a:ln>
              <a:solidFill>
                <a:srgbClr val="003D85"/>
              </a:solidFill>
            </a:ln>
          </c:spPr>
          <c:marker>
            <c:symbol val="none"/>
          </c:marker>
          <c:cat>
            <c:numRef>
              <c:f>[1]Gögn!$A$1:$A$16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'11-1'!$E$2:$E$17</c:f>
              <c:numCache>
                <c:formatCode>0.0%</c:formatCode>
                <c:ptCount val="16"/>
                <c:pt idx="0">
                  <c:v>0.14999336062130073</c:v>
                </c:pt>
                <c:pt idx="1">
                  <c:v>0.47445115953284661</c:v>
                </c:pt>
                <c:pt idx="2">
                  <c:v>0.5836487662941271</c:v>
                </c:pt>
                <c:pt idx="3">
                  <c:v>0.57892568925205012</c:v>
                </c:pt>
                <c:pt idx="4">
                  <c:v>0.53159848551654298</c:v>
                </c:pt>
                <c:pt idx="5">
                  <c:v>0.55295557348882496</c:v>
                </c:pt>
                <c:pt idx="6">
                  <c:v>0.5384914270860931</c:v>
                </c:pt>
                <c:pt idx="7">
                  <c:v>0.47250637329327339</c:v>
                </c:pt>
                <c:pt idx="8">
                  <c:v>0.40782775673042965</c:v>
                </c:pt>
                <c:pt idx="9">
                  <c:v>0.34004868523977383</c:v>
                </c:pt>
                <c:pt idx="10">
                  <c:v>0.28683895804363352</c:v>
                </c:pt>
                <c:pt idx="11">
                  <c:v>0.22600000000000001</c:v>
                </c:pt>
                <c:pt idx="12">
                  <c:v>0.218</c:v>
                </c:pt>
                <c:pt idx="13">
                  <c:v>0.29799999999999999</c:v>
                </c:pt>
                <c:pt idx="14">
                  <c:v>0.33</c:v>
                </c:pt>
                <c:pt idx="15">
                  <c:v>0.33700000000000002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7F-40B4-992A-2FAE1759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31168"/>
        <c:axId val="183016448"/>
      </c:lineChart>
      <c:catAx>
        <c:axId val="1799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s-IS"/>
          </a:p>
        </c:txPr>
        <c:crossAx val="1802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228864"/>
        <c:scaling>
          <c:orientation val="minMax"/>
          <c:max val="180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is-IS"/>
          </a:p>
        </c:txPr>
        <c:crossAx val="179932160"/>
        <c:crosses val="autoZero"/>
        <c:crossBetween val="between"/>
      </c:valAx>
      <c:catAx>
        <c:axId val="180231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016448"/>
        <c:crosses val="autoZero"/>
        <c:auto val="0"/>
        <c:lblAlgn val="ctr"/>
        <c:lblOffset val="100"/>
        <c:noMultiLvlLbl val="0"/>
      </c:catAx>
      <c:valAx>
        <c:axId val="183016448"/>
        <c:scaling>
          <c:orientation val="minMax"/>
          <c:max val="0.9"/>
          <c:min val="0"/>
        </c:scaling>
        <c:delete val="0"/>
        <c:axPos val="r"/>
        <c:numFmt formatCode="0%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is-IS"/>
          </a:p>
        </c:txPr>
        <c:crossAx val="18023116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2090755322251371E-2"/>
          <c:y val="0.83818322764606701"/>
          <c:w val="0.83317305336832892"/>
          <c:h val="0.16181695678844743"/>
        </c:manualLayout>
      </c:layout>
      <c:overlay val="0"/>
      <c:spPr>
        <a:solidFill>
          <a:srgbClr val="FFFFFF">
            <a:alpha val="0"/>
          </a:srgbClr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8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Afkomubati ríkissjóðs á milli 2021 og 2022</a:t>
            </a:r>
          </a:p>
          <a:p>
            <a:pPr algn="l">
              <a:defRPr>
                <a:latin typeface="FiraGO SemiBold" panose="020B0603050000020004" pitchFamily="34" charset="0"/>
                <a:cs typeface="FiraGO SemiBold" panose="020B0603050000020004" pitchFamily="34" charset="0"/>
              </a:defRPr>
            </a:pPr>
            <a:r>
              <a:rPr lang="is-IS">
                <a:latin typeface="FiraGO Light" panose="020B0403050000020004" pitchFamily="34" charset="0"/>
                <a:cs typeface="FiraGO Light" panose="020B0403050000020004" pitchFamily="34" charset="0"/>
              </a:rPr>
              <a:t>Fjárhæðir, ma.kr.</a:t>
            </a:r>
          </a:p>
        </c:rich>
      </c:tx>
      <c:layout>
        <c:manualLayout>
          <c:xMode val="edge"/>
          <c:yMode val="edge"/>
          <c:x val="0.14805763387460386"/>
          <c:y val="2.3148108104238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8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7.7937853107344635E-2"/>
          <c:y val="0.16825027516721699"/>
          <c:w val="0.92206214689265542"/>
          <c:h val="0.63900601134535606"/>
        </c:manualLayout>
      </c:layout>
      <c:barChart>
        <c:barDir val="col"/>
        <c:grouping val="stacked"/>
        <c:varyColors val="0"/>
        <c:ser>
          <c:idx val="1"/>
          <c:order val="0"/>
          <c:spPr>
            <a:solidFill>
              <a:srgbClr val="4472C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69-4415-8380-FBFC6E0C6B5F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69-4415-8380-FBFC6E0C6B5F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69-4415-8380-FBFC6E0C6B5F}"/>
              </c:ext>
            </c:extLst>
          </c:dPt>
          <c:dLbls>
            <c:dLbl>
              <c:idx val="0"/>
              <c:layout>
                <c:manualLayout>
                  <c:x val="0"/>
                  <c:y val="-0.28787840375852891"/>
                </c:manualLayout>
              </c:layout>
              <c:tx>
                <c:rich>
                  <a:bodyPr/>
                  <a:lstStyle/>
                  <a:p>
                    <a:fld id="{300D9420-0004-4C42-AC0A-BBB172E23FA6}" type="CELLRANGE">
                      <a:rPr lang="en-US"/>
                      <a:pPr/>
                      <a:t>[CELLRANGE]</a:t>
                    </a:fld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D69-4415-8380-FBFC6E0C6B5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69-4415-8380-FBFC6E0C6B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69-4415-8380-FBFC6E0C6B5F}"/>
                </c:ext>
              </c:extLst>
            </c:dLbl>
            <c:dLbl>
              <c:idx val="3"/>
              <c:layout>
                <c:manualLayout>
                  <c:x val="-2.7662517289073307E-3"/>
                  <c:y val="-0.17802995167324276"/>
                </c:manualLayout>
              </c:layout>
              <c:tx>
                <c:rich>
                  <a:bodyPr/>
                  <a:lstStyle/>
                  <a:p>
                    <a:fld id="{E3A17731-8E90-4599-83BF-CFA160E71CA7}" type="CELLRANGE">
                      <a:rPr lang="en-US"/>
                      <a:pPr/>
                      <a:t>[CELLRANGE]</a:t>
                    </a:fld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D69-4415-8380-FBFC6E0C6B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'1-3'!$A$2:$A$5</c:f>
              <c:strCache>
                <c:ptCount val="4"/>
                <c:pt idx="0">
                  <c:v>Afkoma 2021</c:v>
                </c:pt>
                <c:pt idx="1">
                  <c:v>Minni þörf fyrir stuðning vegna COVID-19</c:v>
                </c:pt>
                <c:pt idx="2">
                  <c:v>Bættar efnahagshorfur o.fl.</c:v>
                </c:pt>
                <c:pt idx="3">
                  <c:v>Afkoma 2022</c:v>
                </c:pt>
              </c:strCache>
            </c:strRef>
          </c:cat>
          <c:val>
            <c:numRef>
              <c:f>'1-3'!$B$2:$B$5</c:f>
              <c:numCache>
                <c:formatCode>#,##0</c:formatCode>
                <c:ptCount val="4"/>
                <c:pt idx="0">
                  <c:v>-288</c:v>
                </c:pt>
                <c:pt idx="1">
                  <c:v>-220.5</c:v>
                </c:pt>
                <c:pt idx="2">
                  <c:v>-168.6</c:v>
                </c:pt>
                <c:pt idx="3">
                  <c:v>-168.6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'1-3'!$B$2:$B$5</c15:f>
                <c15:dlblRangeCache>
                  <c:ptCount val="4"/>
                  <c:pt idx="0">
                    <c:v>-288</c:v>
                  </c:pt>
                  <c:pt idx="1">
                    <c:v>-221</c:v>
                  </c:pt>
                  <c:pt idx="2">
                    <c:v>-169</c:v>
                  </c:pt>
                  <c:pt idx="3">
                    <c:v>-169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5D69-4415-8380-FBFC6E0C6B5F}"/>
            </c:ext>
          </c:extLst>
        </c:ser>
        <c:ser>
          <c:idx val="3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D69-4415-8380-FBFC6E0C6B5F}"/>
                </c:ext>
              </c:extLst>
            </c:dLbl>
            <c:dLbl>
              <c:idx val="1"/>
              <c:layout>
                <c:manualLayout>
                  <c:x val="-5.0714029177175074E-17"/>
                  <c:y val="-8.7120887878522929E-2"/>
                </c:manualLayout>
              </c:layout>
              <c:tx>
                <c:rich>
                  <a:bodyPr/>
                  <a:lstStyle/>
                  <a:p>
                    <a:fld id="{A1D26CD4-78F6-4820-9129-B8F40AE47024}" type="CELLRANGE">
                      <a:rPr lang="en-US"/>
                      <a:pPr/>
                      <a:t>[CELLRANGE]</a:t>
                    </a:fld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D69-4415-8380-FBFC6E0C6B5F}"/>
                </c:ext>
              </c:extLst>
            </c:dLbl>
            <c:dLbl>
              <c:idx val="2"/>
              <c:layout>
                <c:manualLayout>
                  <c:x val="0"/>
                  <c:y val="-9.0909063794719774E-2"/>
                </c:manualLayout>
              </c:layout>
              <c:tx>
                <c:rich>
                  <a:bodyPr/>
                  <a:lstStyle/>
                  <a:p>
                    <a:fld id="{BE509096-A09A-4C2D-8668-B1DDE502A14D}" type="CELLRANGE">
                      <a:rPr lang="en-US"/>
                      <a:pPr/>
                      <a:t>[CELLRANGE]</a:t>
                    </a:fld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D69-4415-8380-FBFC6E0C6B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is-I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D69-4415-8380-FBFC6E0C6B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'1-3'!$A$2:$A$5</c:f>
              <c:strCache>
                <c:ptCount val="4"/>
                <c:pt idx="0">
                  <c:v>Afkoma 2021</c:v>
                </c:pt>
                <c:pt idx="1">
                  <c:v>Minni þörf fyrir stuðning vegna COVID-19</c:v>
                </c:pt>
                <c:pt idx="2">
                  <c:v>Bættar efnahagshorfur o.fl.</c:v>
                </c:pt>
                <c:pt idx="3">
                  <c:v>Afkoma 2022</c:v>
                </c:pt>
              </c:strCache>
            </c:strRef>
          </c:cat>
          <c:val>
            <c:numRef>
              <c:f>'1-3'!$D$2:$D$5</c:f>
              <c:numCache>
                <c:formatCode>#,##0</c:formatCode>
                <c:ptCount val="4"/>
                <c:pt idx="1">
                  <c:v>-67.5</c:v>
                </c:pt>
                <c:pt idx="2">
                  <c:v>-51.9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'1-3'!$C$2:$C$5</c15:f>
                <c15:dlblRangeCache>
                  <c:ptCount val="4"/>
                  <c:pt idx="1">
                    <c:v>68</c:v>
                  </c:pt>
                  <c:pt idx="2">
                    <c:v>52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5D69-4415-8380-FBFC6E0C6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" lastClr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ysClr val="windowText" lastClr="000000"/>
                </a:solidFill>
                <a:latin typeface="FiraGO SemiBold" panose="020B0603050000020004" pitchFamily="34" charset="0"/>
                <a:ea typeface="+mn-ea"/>
                <a:cs typeface="FiraGO SemiBold" panose="020B0603050000020004" pitchFamily="34" charset="0"/>
              </a:defRPr>
            </a:pPr>
            <a:r>
              <a:rPr lang="is-IS"/>
              <a:t>Betr</a:t>
            </a:r>
            <a:r>
              <a:rPr lang="is-IS" baseline="0"/>
              <a:t>i afkoma, hagvöxtur og sala eigna leiðir til hagfelldari skuldaþróunar ríkissjóðs</a:t>
            </a:r>
            <a:r>
              <a:rPr lang="is-IS"/>
              <a:t>,</a:t>
            </a:r>
            <a:r>
              <a:rPr lang="is-IS" baseline="0"/>
              <a:t> % af VLF</a:t>
            </a:r>
            <a:endParaRPr lang="is-IS"/>
          </a:p>
        </c:rich>
      </c:tx>
      <c:layout>
        <c:manualLayout>
          <c:xMode val="edge"/>
          <c:yMode val="edge"/>
          <c:x val="0.1320207786526684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ysClr val="windowText" lastClr="000000"/>
              </a:solidFill>
              <a:latin typeface="FiraGO SemiBold" panose="020B0603050000020004" pitchFamily="34" charset="0"/>
              <a:ea typeface="+mn-ea"/>
              <a:cs typeface="FiraGO SemiBold" panose="020B06030500000200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1377563838934582"/>
          <c:y val="0.13467592592592595"/>
          <c:w val="0.85566877955266007"/>
          <c:h val="0.675979877515310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'1-4'!$B$1</c:f>
              <c:strCache>
                <c:ptCount val="1"/>
                <c:pt idx="0">
                  <c:v>Fjármálaáætlun 2022-2026</c:v>
                </c:pt>
              </c:strCache>
            </c:strRef>
          </c:tx>
          <c:spPr>
            <a:solidFill>
              <a:srgbClr val="003D85"/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000000000000001E-2"/>
                  <c:y val="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F3-4BCB-8765-7AE1A40D37F1}"/>
                </c:ext>
              </c:extLst>
            </c:dLbl>
            <c:dLbl>
              <c:idx val="1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208442694663168E-2"/>
                      <c:h val="6.38888888888888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1F3-4BCB-8765-7AE1A40D3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'1-4'!$A$2:$A$5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'1-4'!$B$2:$B$5</c:f>
              <c:numCache>
                <c:formatCode>General</c:formatCode>
                <c:ptCount val="4"/>
                <c:pt idx="0">
                  <c:v>21.8</c:v>
                </c:pt>
                <c:pt idx="1">
                  <c:v>29.8</c:v>
                </c:pt>
                <c:pt idx="2">
                  <c:v>37.1</c:v>
                </c:pt>
                <c:pt idx="3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E5-46AE-84E2-2A62F39FDD47}"/>
            </c:ext>
          </c:extLst>
        </c:ser>
        <c:ser>
          <c:idx val="0"/>
          <c:order val="1"/>
          <c:tx>
            <c:strRef>
              <c:f>'1-4'!$C$1</c:f>
              <c:strCache>
                <c:ptCount val="1"/>
                <c:pt idx="0">
                  <c:v>Endurmetnar horfur</c:v>
                </c:pt>
              </c:strCache>
            </c:strRef>
          </c:tx>
          <c:spPr>
            <a:solidFill>
              <a:srgbClr val="C00000"/>
            </a:solidFill>
            <a:ln w="19050"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F3-4BCB-8765-7AE1A40D37F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F3-4BCB-8765-7AE1A40D3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'1-4'!$A$2:$A$5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'1-4'!$C$2:$C$5</c:f>
              <c:numCache>
                <c:formatCode>General</c:formatCode>
                <c:ptCount val="4"/>
                <c:pt idx="0">
                  <c:v>21.8</c:v>
                </c:pt>
                <c:pt idx="1">
                  <c:v>29.8</c:v>
                </c:pt>
                <c:pt idx="2">
                  <c:v>33</c:v>
                </c:pt>
                <c:pt idx="3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3E-40EC-8DF2-4E0387568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82592"/>
        <c:axId val="1588383576"/>
      </c:barChart>
      <c:catAx>
        <c:axId val="15883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3576"/>
        <c:crosses val="autoZero"/>
        <c:auto val="1"/>
        <c:lblAlgn val="ctr"/>
        <c:lblOffset val="100"/>
        <c:noMultiLvlLbl val="0"/>
      </c:catAx>
      <c:valAx>
        <c:axId val="1588383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is-IS"/>
          </a:p>
        </c:txPr>
        <c:crossAx val="15883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29746281714785"/>
          <c:y val="0.89500000000000002"/>
          <c:w val="0.77311434925722466"/>
          <c:h val="0.10491907261592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is-I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Tekjur eru áætlaðar 66 ma.kr. hærri en í fjármálaáætlun*  </a:t>
            </a:r>
          </a:p>
          <a:p>
            <a:pPr algn="l">
              <a:defRPr sz="1100" b="1"/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Helstu breytingar á tekjuáætlun ársins 2022 (ma.kr.)</a:t>
            </a:r>
          </a:p>
        </c:rich>
      </c:tx>
      <c:layout>
        <c:manualLayout>
          <c:xMode val="edge"/>
          <c:yMode val="edge"/>
          <c:x val="6.8716140212203208E-2"/>
          <c:y val="2.538992599963496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7665764752378914E-3"/>
          <c:y val="0.12589382737058702"/>
          <c:w val="0.9738309062718512"/>
          <c:h val="0.6612698730243888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1-37DE-4E7A-A456-5FD6F7DBC487}"/>
              </c:ext>
            </c:extLst>
          </c:dPt>
          <c:dPt>
            <c:idx val="1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7DE-4E7A-A456-5FD6F7DBC487}"/>
              </c:ext>
            </c:extLst>
          </c:dPt>
          <c:dPt>
            <c:idx val="2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7DE-4E7A-A456-5FD6F7DBC487}"/>
              </c:ext>
            </c:extLst>
          </c:dPt>
          <c:dPt>
            <c:idx val="3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7DE-4E7A-A456-5FD6F7DBC487}"/>
              </c:ext>
            </c:extLst>
          </c:dPt>
          <c:dPt>
            <c:idx val="4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7DE-4E7A-A456-5FD6F7DBC487}"/>
              </c:ext>
            </c:extLst>
          </c:dPt>
          <c:dPt>
            <c:idx val="5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B-37DE-4E7A-A456-5FD6F7DBC487}"/>
              </c:ext>
            </c:extLst>
          </c:dPt>
          <c:dPt>
            <c:idx val="6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D-37DE-4E7A-A456-5FD6F7DBC487}"/>
              </c:ext>
            </c:extLst>
          </c:dPt>
          <c:dPt>
            <c:idx val="7"/>
            <c:invertIfNegative val="0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7DE-4E7A-A456-5FD6F7DBC487}"/>
              </c:ext>
            </c:extLst>
          </c:dPt>
          <c:dPt>
            <c:idx val="8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11-37DE-4E7A-A456-5FD6F7DBC487}"/>
              </c:ext>
            </c:extLst>
          </c:dPt>
          <c:dPt>
            <c:idx val="9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7DE-4E7A-A456-5FD6F7DBC487}"/>
              </c:ext>
            </c:extLst>
          </c:dPt>
          <c:dLbls>
            <c:dLbl>
              <c:idx val="0"/>
              <c:layout>
                <c:manualLayout>
                  <c:x val="2.5740025740025683E-3"/>
                  <c:y val="-8.25932539051057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E-4E7A-A456-5FD6F7DBC4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DE-4E7A-A456-5FD6F7DBC4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DE-4E7A-A456-5FD6F7DBC4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DE-4E7A-A456-5FD6F7DBC48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DE-4E7A-A456-5FD6F7DBC4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DE-4E7A-A456-5FD6F7DBC4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DE-4E7A-A456-5FD6F7DBC48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DE-4E7A-A456-5FD6F7DBC48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DE-4E7A-A456-5FD6F7DBC487}"/>
                </c:ext>
              </c:extLst>
            </c:dLbl>
            <c:dLbl>
              <c:idx val="9"/>
              <c:layout>
                <c:manualLayout>
                  <c:x val="-2.5772454118910813E-3"/>
                  <c:y val="-0.214829366576880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endParaRPr lang="is-I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7DE-4E7A-A456-5FD6F7DBC4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'4-3'!$A$1:$A$10</c:f>
              <c:strCache>
                <c:ptCount val="10"/>
                <c:pt idx="0">
                  <c:v>Fjármála-
áætlun</c:v>
                </c:pt>
                <c:pt idx="1">
                  <c:v>Tekjusk. einst.
&amp; tryggingagj.</c:v>
                </c:pt>
                <c:pt idx="2">
                  <c:v>Tekjuskattur 
lögaðila</c:v>
                </c:pt>
                <c:pt idx="3">
                  <c:v>Fjármagns-
tekjuskattur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Aðrar
tekjur</c:v>
                </c:pt>
                <c:pt idx="8">
                  <c:v>Breytt
aðferðafr.</c:v>
                </c:pt>
                <c:pt idx="9">
                  <c:v>Fjárlaga-
frumvarp</c:v>
                </c:pt>
              </c:strCache>
            </c:strRef>
          </c:cat>
          <c:val>
            <c:numRef>
              <c:f>'4-3'!$B$1:$B$10</c:f>
              <c:numCache>
                <c:formatCode>0.0</c:formatCode>
                <c:ptCount val="10"/>
                <c:pt idx="0">
                  <c:v>874.4083992594251</c:v>
                </c:pt>
                <c:pt idx="1">
                  <c:v>874.4083992594251</c:v>
                </c:pt>
                <c:pt idx="2">
                  <c:v>891.54239925942511</c:v>
                </c:pt>
                <c:pt idx="3">
                  <c:v>907.39239925942513</c:v>
                </c:pt>
                <c:pt idx="4">
                  <c:v>913.19239925942509</c:v>
                </c:pt>
                <c:pt idx="5">
                  <c:v>923.29239925942511</c:v>
                </c:pt>
                <c:pt idx="6">
                  <c:v>931.7517087022253</c:v>
                </c:pt>
                <c:pt idx="7">
                  <c:v>939.72999477382473</c:v>
                </c:pt>
                <c:pt idx="8">
                  <c:v>940.44549477382475</c:v>
                </c:pt>
                <c:pt idx="9">
                  <c:v>955.44549477382475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7DE-4E7A-A456-5FD6F7DBC487}"/>
            </c:ext>
          </c:extLst>
        </c:ser>
        <c:ser>
          <c:idx val="1"/>
          <c:order val="1"/>
          <c:spPr>
            <a:solidFill>
              <a:srgbClr val="FDC41B"/>
            </a:solidFill>
            <a:ln w="3175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7DE-4E7A-A456-5FD6F7DBC48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7DE-4E7A-A456-5FD6F7DBC48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7DE-4E7A-A456-5FD6F7DBC48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7DE-4E7A-A456-5FD6F7DBC48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7DE-4E7A-A456-5FD6F7DBC48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7DE-4E7A-A456-5FD6F7DBC48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7DE-4E7A-A456-5FD6F7DBC487}"/>
              </c:ext>
            </c:extLst>
          </c:dPt>
          <c:dLbls>
            <c:dLbl>
              <c:idx val="1"/>
              <c:layout>
                <c:manualLayout>
                  <c:x val="2.5740025740025505E-3"/>
                  <c:y val="-6.422566571424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59AB456-FD4C-4D76-85CA-2FDA2CC03F1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37DE-4E7A-A456-5FD6F7DBC487}"/>
                </c:ext>
              </c:extLst>
            </c:dLbl>
            <c:dLbl>
              <c:idx val="2"/>
              <c:layout>
                <c:manualLayout>
                  <c:x val="-4.7189502052892639E-17"/>
                  <c:y val="-5.6581732633491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CFBFF9C-D232-42AC-9F11-F2434792123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7DE-4E7A-A456-5FD6F7DBC487}"/>
                </c:ext>
              </c:extLst>
            </c:dLbl>
            <c:dLbl>
              <c:idx val="3"/>
              <c:layout>
                <c:manualLayout>
                  <c:x val="-4.7189502052892639E-17"/>
                  <c:y val="-3.7856581018156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19466A6-4666-437C-AB13-235B8678D96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37DE-4E7A-A456-5FD6F7DBC487}"/>
                </c:ext>
              </c:extLst>
            </c:dLbl>
            <c:dLbl>
              <c:idx val="4"/>
              <c:layout>
                <c:manualLayout>
                  <c:x val="-4.7189502052892639E-17"/>
                  <c:y val="-5.87228912688922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79E6E5D2-0E5F-490E-8544-4FD2199DC0C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37DE-4E7A-A456-5FD6F7DBC487}"/>
                </c:ext>
              </c:extLst>
            </c:dLbl>
            <c:dLbl>
              <c:idx val="5"/>
              <c:layout>
                <c:manualLayout>
                  <c:x val="-9.4379004105785278E-17"/>
                  <c:y val="-3.39318271718324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D0BECB75-521C-4A71-B2BF-34CF5EBF93D1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37DE-4E7A-A456-5FD6F7DBC487}"/>
                </c:ext>
              </c:extLst>
            </c:dLbl>
            <c:dLbl>
              <c:idx val="6"/>
              <c:layout>
                <c:manualLayout>
                  <c:x val="2.5740025740025739E-3"/>
                  <c:y val="-4.33278535087657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4FBAC535-0B23-4158-A3A5-4A08239D35D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37DE-4E7A-A456-5FD6F7DBC487}"/>
                </c:ext>
              </c:extLst>
            </c:dLbl>
            <c:dLbl>
              <c:idx val="7"/>
              <c:layout>
                <c:manualLayout>
                  <c:x val="2.5740025740025739E-3"/>
                  <c:y val="-3.01126211120254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5D43DB95-978E-4067-8D61-166C66FF093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37DE-4E7A-A456-5FD6F7DBC487}"/>
                </c:ext>
              </c:extLst>
            </c:dLbl>
            <c:dLbl>
              <c:idx val="8"/>
              <c:layout>
                <c:manualLayout>
                  <c:x val="-9.4379004105785278E-17"/>
                  <c:y val="-5.92714149963594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+</a:t>
                    </a:r>
                    <a:fld id="{06D546BB-C01D-4D78-9370-80B509DF2874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37DE-4E7A-A456-5FD6F7DBC4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is-I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'4-3'!$A$1:$A$10</c:f>
              <c:strCache>
                <c:ptCount val="10"/>
                <c:pt idx="0">
                  <c:v>Fjármála-
áætlun</c:v>
                </c:pt>
                <c:pt idx="1">
                  <c:v>Tekjusk. einst.
&amp; tryggingagj.</c:v>
                </c:pt>
                <c:pt idx="2">
                  <c:v>Tekjuskattur 
lögaðila</c:v>
                </c:pt>
                <c:pt idx="3">
                  <c:v>Fjármagns-
tekjuskattur</c:v>
                </c:pt>
                <c:pt idx="4">
                  <c:v>Virðisauka-
skattur</c:v>
                </c:pt>
                <c:pt idx="5">
                  <c:v>Aðrir 
skattar</c:v>
                </c:pt>
                <c:pt idx="6">
                  <c:v>Arður 
&amp; vextir</c:v>
                </c:pt>
                <c:pt idx="7">
                  <c:v>Aðrar
tekjur</c:v>
                </c:pt>
                <c:pt idx="8">
                  <c:v>Breytt
aðferðafr.</c:v>
                </c:pt>
                <c:pt idx="9">
                  <c:v>Fjárlaga-
frumvarp</c:v>
                </c:pt>
              </c:strCache>
            </c:strRef>
          </c:cat>
          <c:val>
            <c:numRef>
              <c:f>'4-3'!$C$1:$C$10</c:f>
              <c:numCache>
                <c:formatCode>0.0</c:formatCode>
                <c:ptCount val="10"/>
                <c:pt idx="1">
                  <c:v>17.134</c:v>
                </c:pt>
                <c:pt idx="2">
                  <c:v>15.85</c:v>
                </c:pt>
                <c:pt idx="3">
                  <c:v>5.8</c:v>
                </c:pt>
                <c:pt idx="4">
                  <c:v>10.1</c:v>
                </c:pt>
                <c:pt idx="5">
                  <c:v>8.4593094428001585</c:v>
                </c:pt>
                <c:pt idx="6">
                  <c:v>7.9782860715994417</c:v>
                </c:pt>
                <c:pt idx="7">
                  <c:v>0.71549999999999758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7DE-4E7A-A456-5FD6F7DBC4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49504128"/>
        <c:axId val="249505664"/>
      </c:barChart>
      <c:catAx>
        <c:axId val="249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is-IS"/>
          </a:p>
        </c:txPr>
        <c:crossAx val="249505664"/>
        <c:crosses val="autoZero"/>
        <c:auto val="1"/>
        <c:lblAlgn val="ctr"/>
        <c:lblOffset val="100"/>
        <c:tickLblSkip val="1"/>
        <c:noMultiLvlLbl val="0"/>
      </c:catAx>
      <c:valAx>
        <c:axId val="249505664"/>
        <c:scaling>
          <c:orientation val="minMax"/>
        </c:scaling>
        <c:delete val="1"/>
        <c:axPos val="l"/>
        <c:majorGridlines>
          <c:spPr>
            <a:ln>
              <a:solidFill>
                <a:srgbClr val="868686">
                  <a:alpha val="30000"/>
                </a:srgb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crossAx val="24950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Skipting 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220 ma.kr. </a:t>
            </a: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útgjaldaaukningar frá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2017</a:t>
            </a:r>
            <a:endParaRPr lang="is-IS" sz="800">
              <a:latin typeface="FiraGO Light" panose="020B0403050000020004" pitchFamily="34" charset="0"/>
              <a:cs typeface="FiraGO Light" panose="020B0403050000020004" pitchFamily="34" charset="0"/>
            </a:endParaRPr>
          </a:p>
          <a:p>
            <a:pPr algn="l">
              <a:defRPr/>
            </a:pPr>
            <a:r>
              <a:rPr lang="is-IS" sz="800">
                <a:latin typeface="FiraGO Light" panose="020B0403050000020004" pitchFamily="34" charset="0"/>
                <a:cs typeface="FiraGO Light" panose="020B0403050000020004" pitchFamily="34" charset="0"/>
              </a:rPr>
              <a:t>R</a:t>
            </a:r>
            <a:r>
              <a:rPr lang="is-IS" sz="800" baseline="0">
                <a:latin typeface="FiraGO Light" panose="020B0403050000020004" pitchFamily="34" charset="0"/>
                <a:cs typeface="FiraGO Light" panose="020B0403050000020004" pitchFamily="34" charset="0"/>
              </a:rPr>
              <a:t>ammsett útgjöld á raunvirði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8.1156581205895972E-2"/>
          <c:y val="3.044123295563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289240661526312"/>
          <c:y val="0.21300604954868443"/>
          <c:w val="0.55064599624008925"/>
          <c:h val="0.753464086806222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-1.7303762635206932E-3"/>
                  <c:y val="-3.04854042634914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00"/>
                  </a:pPr>
                  <a:endParaRPr lang="is-I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782006920415225E-2"/>
                      <c:h val="4.63721912809679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C2D-4C4D-91E4-77576E66FA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'1-6'!$A$3:$A$11</c:f>
              <c:strCache>
                <c:ptCount val="9"/>
                <c:pt idx="0">
                  <c:v> Almanna- og réttaröryggi  </c:v>
                </c:pt>
                <c:pt idx="1">
                  <c:v> Umhverfismál  </c:v>
                </c:pt>
                <c:pt idx="2">
                  <c:v> Skatta-, eigna- og fjármálaumsýsla  </c:v>
                </c:pt>
                <c:pt idx="3">
                  <c:v> Mennta- og menningarmál  </c:v>
                </c:pt>
                <c:pt idx="4">
                  <c:v> Samgöngu- og fjarskiptamál  </c:v>
                </c:pt>
                <c:pt idx="5">
                  <c:v> Nýsköpun, rannsóknir og þekkingargreinar  </c:v>
                </c:pt>
                <c:pt idx="6">
                  <c:v> Önnur málefnasvið  </c:v>
                </c:pt>
                <c:pt idx="7">
                  <c:v> Félags,- húsnæðis- og tryggingamál  </c:v>
                </c:pt>
                <c:pt idx="8">
                  <c:v>Heilbrigðismál </c:v>
                </c:pt>
              </c:strCache>
            </c:strRef>
          </c:cat>
          <c:val>
            <c:numRef>
              <c:f>'1-6'!$B$3:$B$11</c:f>
              <c:numCache>
                <c:formatCode>0%</c:formatCode>
                <c:ptCount val="9"/>
                <c:pt idx="0">
                  <c:v>0.03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0.11</c:v>
                </c:pt>
                <c:pt idx="7">
                  <c:v>0.26</c:v>
                </c:pt>
                <c:pt idx="8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0-4613-8E1E-3825F02A83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/>
            </a:pPr>
            <a:endParaRPr lang="is-IS"/>
          </a:p>
        </c:txPr>
        <c:crossAx val="27388160"/>
        <c:crosses val="autoZero"/>
        <c:auto val="1"/>
        <c:lblAlgn val="ctr"/>
        <c:lblOffset val="100"/>
        <c:noMultiLvlLbl val="0"/>
      </c:catAx>
      <c:valAx>
        <c:axId val="27388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/>
            </a:pPr>
            <a:r>
              <a:rPr lang="is-IS" sz="1200" b="1">
                <a:latin typeface="FiraGO SemiBold" panose="020B0603050000020004" pitchFamily="34" charset="0"/>
                <a:cs typeface="FiraGO SemiBold" panose="020B0603050000020004" pitchFamily="34" charset="0"/>
              </a:rPr>
              <a:t>Útgjöld</a:t>
            </a:r>
            <a:r>
              <a:rPr lang="is-IS" sz="1200" b="1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til heilbrigðismála </a:t>
            </a:r>
          </a:p>
          <a:p>
            <a:pPr algn="ctr">
              <a:defRPr sz="1200" b="1"/>
            </a:pPr>
            <a:r>
              <a:rPr lang="is-IS" sz="1200" b="1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á föstu verðlagi</a:t>
            </a:r>
            <a:endParaRPr lang="is-IS" sz="1200" b="1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0.27514074074074074"/>
          <c:y val="3.06513409961685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960571595217266E-2"/>
          <c:y val="0.23116219667943805"/>
          <c:w val="0.82074074074074077"/>
          <c:h val="0.5159642401021711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'1-7'!$B$1</c:f>
              <c:strCache>
                <c:ptCount val="1"/>
                <c:pt idx="0">
                  <c:v>Málefnasvið 23-26 og 32 allt, ma.kr.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dPt>
            <c:idx val="1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50EE-4E6A-9BB4-4C70CA9EAEE8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6E35-47F5-B8D0-13EA626A233D}"/>
              </c:ext>
            </c:extLst>
          </c:dPt>
          <c:cat>
            <c:numRef>
              <c:f>'1-7'!$A$2:$A$19</c:f>
              <c:numCache>
                <c:formatCode>General</c:formatCod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</c:numCache>
            </c:numRef>
          </c:cat>
          <c:val>
            <c:numRef>
              <c:f>'1-7'!$B$2:$B$19</c:f>
              <c:numCache>
                <c:formatCode>General</c:formatCode>
                <c:ptCount val="18"/>
                <c:pt idx="0">
                  <c:v>172.21152893453501</c:v>
                </c:pt>
                <c:pt idx="1">
                  <c:v>180.61984020882579</c:v>
                </c:pt>
                <c:pt idx="2">
                  <c:v>190.07229809119474</c:v>
                </c:pt>
                <c:pt idx="3">
                  <c:v>193.84456661449462</c:v>
                </c:pt>
                <c:pt idx="4">
                  <c:v>186.34136944910037</c:v>
                </c:pt>
                <c:pt idx="5">
                  <c:v>171.15653524873352</c:v>
                </c:pt>
                <c:pt idx="6">
                  <c:v>169.2418522899126</c:v>
                </c:pt>
                <c:pt idx="7">
                  <c:v>169.45543608079538</c:v>
                </c:pt>
                <c:pt idx="8">
                  <c:v>174.86157706532592</c:v>
                </c:pt>
                <c:pt idx="9">
                  <c:v>184.1633191824269</c:v>
                </c:pt>
                <c:pt idx="10">
                  <c:v>199.40323425149529</c:v>
                </c:pt>
                <c:pt idx="11">
                  <c:v>216.85252750870657</c:v>
                </c:pt>
                <c:pt idx="12">
                  <c:v>228.67922561336343</c:v>
                </c:pt>
                <c:pt idx="13">
                  <c:v>245.74112354722953</c:v>
                </c:pt>
                <c:pt idx="14">
                  <c:v>262.71137796248399</c:v>
                </c:pt>
                <c:pt idx="15">
                  <c:v>273.08642219999996</c:v>
                </c:pt>
                <c:pt idx="16">
                  <c:v>283.88169999999997</c:v>
                </c:pt>
                <c:pt idx="17">
                  <c:v>300.00489999999996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29-41AD-ABDC-B4FEB095B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932160"/>
        <c:axId val="180228864"/>
        <c:extLst/>
      </c:barChart>
      <c:catAx>
        <c:axId val="1799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is-IS"/>
          </a:p>
        </c:txPr>
        <c:crossAx val="1802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228864"/>
        <c:scaling>
          <c:orientation val="minMax"/>
          <c:max val="32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is-IS"/>
          </a:p>
        </c:txPr>
        <c:crossAx val="17993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/>
            </a:pPr>
            <a:r>
              <a:rPr lang="is-IS" sz="1200" b="1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Fjárveitingar til Landspítala </a:t>
            </a:r>
          </a:p>
          <a:p>
            <a:pPr algn="ctr">
              <a:defRPr sz="1200" b="1"/>
            </a:pPr>
            <a:r>
              <a:rPr lang="is-IS" sz="1200" b="1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á föstu verðlagi </a:t>
            </a:r>
            <a:endParaRPr lang="is-IS" sz="1200" b="1">
              <a:latin typeface="FiraGO SemiBold" panose="020B0603050000020004" pitchFamily="34" charset="0"/>
              <a:cs typeface="FiraGO SemiBold" panose="020B0603050000020004" pitchFamily="34" charset="0"/>
            </a:endParaRPr>
          </a:p>
        </c:rich>
      </c:tx>
      <c:layout>
        <c:manualLayout>
          <c:xMode val="edge"/>
          <c:yMode val="edge"/>
          <c:x val="0.27514074074074074"/>
          <c:y val="3.06513409961685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960571595217266E-2"/>
          <c:y val="0.23116219667943805"/>
          <c:w val="0.82074074074074077"/>
          <c:h val="0.59912422154724065"/>
        </c:manualLayout>
      </c:layout>
      <c:barChart>
        <c:barDir val="col"/>
        <c:grouping val="clustered"/>
        <c:varyColors val="0"/>
        <c:ser>
          <c:idx val="3"/>
          <c:order val="0"/>
          <c:tx>
            <c:v>Málefnasvið 23-26 og 32 allt</c:v>
          </c:tx>
          <c:spPr>
            <a:solidFill>
              <a:schemeClr val="accent1">
                <a:lumMod val="75000"/>
              </a:schemeClr>
            </a:solidFill>
            <a:ln w="19050">
              <a:noFill/>
            </a:ln>
          </c:spPr>
          <c:invertIfNegative val="0"/>
          <c:dPt>
            <c:idx val="2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CD66-41BE-8836-A2D46A7048A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A5B0-474B-B108-5CF559A71E91}"/>
              </c:ext>
            </c:extLst>
          </c:dPt>
          <c:cat>
            <c:numRef>
              <c:f>'1-8'!$A$2:$A$23</c:f>
              <c:numCache>
                <c:formatCode>General</c:formatCod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'1-8'!$B$2:$B$23</c:f>
              <c:numCache>
                <c:formatCode>#,##0.0</c:formatCode>
                <c:ptCount val="22"/>
                <c:pt idx="0">
                  <c:v>45.523000000000003</c:v>
                </c:pt>
                <c:pt idx="1">
                  <c:v>49.353000000000002</c:v>
                </c:pt>
                <c:pt idx="2">
                  <c:v>53.710999999999999</c:v>
                </c:pt>
                <c:pt idx="3">
                  <c:v>53.94</c:v>
                </c:pt>
                <c:pt idx="4">
                  <c:v>54.881</c:v>
                </c:pt>
                <c:pt idx="5">
                  <c:v>55.253999999999998</c:v>
                </c:pt>
                <c:pt idx="6">
                  <c:v>58.371000000000002</c:v>
                </c:pt>
                <c:pt idx="7">
                  <c:v>56.161999999999999</c:v>
                </c:pt>
                <c:pt idx="8">
                  <c:v>52.058999999999997</c:v>
                </c:pt>
                <c:pt idx="9">
                  <c:v>48.112000000000002</c:v>
                </c:pt>
                <c:pt idx="10">
                  <c:v>46.186</c:v>
                </c:pt>
                <c:pt idx="11">
                  <c:v>48.311</c:v>
                </c:pt>
                <c:pt idx="12">
                  <c:v>49.487000000000002</c:v>
                </c:pt>
                <c:pt idx="13">
                  <c:v>54.100999999999999</c:v>
                </c:pt>
                <c:pt idx="14">
                  <c:v>57.061999999999998</c:v>
                </c:pt>
                <c:pt idx="15">
                  <c:v>62.195999999999998</c:v>
                </c:pt>
                <c:pt idx="16">
                  <c:v>67.790999999999997</c:v>
                </c:pt>
                <c:pt idx="17">
                  <c:v>72.055000000000007</c:v>
                </c:pt>
                <c:pt idx="18">
                  <c:v>75.119</c:v>
                </c:pt>
                <c:pt idx="19">
                  <c:v>77.239000000000004</c:v>
                </c:pt>
                <c:pt idx="20">
                  <c:v>79.239000000000004</c:v>
                </c:pt>
                <c:pt idx="21">
                  <c:v>83.675200000000004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9-43AB-8258-85EFE214E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932160"/>
        <c:axId val="180228864"/>
        <c:extLst/>
      </c:barChart>
      <c:catAx>
        <c:axId val="17993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is-IS"/>
          </a:p>
        </c:txPr>
        <c:crossAx val="18022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0228864"/>
        <c:scaling>
          <c:orientation val="minMax"/>
          <c:max val="90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is-IS"/>
          </a:p>
        </c:txPr>
        <c:crossAx val="17993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00">
                <a:solidFill>
                  <a:sysClr val="windowText" lastClr="000000"/>
                </a:solidFill>
                <a:latin typeface="FiraGO SemiBold" panose="020B0603050000020004" pitchFamily="34" charset="0"/>
                <a:cs typeface="FiraGO SemiBold" panose="020B0603050000020004" pitchFamily="34" charset="0"/>
              </a:rPr>
              <a:t>Hlutfallsleg skipting rammasettra útgjalda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explosion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4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4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4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706-4CE6-9B45-3A8AE975D0C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706-4CE6-9B45-3A8AE975D0C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7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7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7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706-4CE6-9B45-3A8AE975D0C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706-4CE6-9B45-3A8AE975D0C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706-4CE6-9B45-3A8AE975D0C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tint val="8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8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8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706-4CE6-9B45-3A8AE975D0CB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tint val="7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7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7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706-4CE6-9B45-3A8AE975D0CB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1">
                      <a:tint val="5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5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5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706-4CE6-9B45-3A8AE975D0CB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1">
                      <a:tint val="4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4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4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706-4CE6-9B45-3A8AE975D0CB}"/>
              </c:ext>
            </c:extLst>
          </c:dPt>
          <c:dLbls>
            <c:dLbl>
              <c:idx val="4"/>
              <c:layout>
                <c:manualLayout>
                  <c:x val="-1.8678500501745875E-3"/>
                  <c:y val="1.8846929051205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06-4CE6-9B45-3A8AE975D0CB}"/>
                </c:ext>
              </c:extLst>
            </c:dLbl>
            <c:dLbl>
              <c:idx val="5"/>
              <c:layout>
                <c:manualLayout>
                  <c:x val="4.6696251254364239E-2"/>
                  <c:y val="4.39761677861461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73861865282119"/>
                      <c:h val="8.85805665406659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706-4CE6-9B45-3A8AE975D0CB}"/>
                </c:ext>
              </c:extLst>
            </c:dLbl>
            <c:dLbl>
              <c:idx val="6"/>
              <c:layout>
                <c:manualLayout>
                  <c:x val="-3.7357001003491407E-3"/>
                  <c:y val="1.57057742093379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06-4CE6-9B45-3A8AE975D0CB}"/>
                </c:ext>
              </c:extLst>
            </c:dLbl>
            <c:dLbl>
              <c:idx val="7"/>
              <c:layout>
                <c:manualLayout>
                  <c:x val="-2.1480202039604011E-2"/>
                  <c:y val="-9.42346452560275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86331132162743"/>
                      <c:h val="8.85805665406659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706-4CE6-9B45-3A8AE975D0CB}"/>
                </c:ext>
              </c:extLst>
            </c:dLbl>
            <c:dLbl>
              <c:idx val="8"/>
              <c:layout>
                <c:manualLayout>
                  <c:x val="7.0978301906633678E-2"/>
                  <c:y val="6.28230968373517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06-4CE6-9B45-3A8AE975D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accent3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'1-9'!$A$2:$A$10</c:f>
              <c:strCache>
                <c:ptCount val="9"/>
                <c:pt idx="0">
                  <c:v> Heilbrigðismál </c:v>
                </c:pt>
                <c:pt idx="1">
                  <c:v> Félags,- húsnæðis- og tryggingamál  </c:v>
                </c:pt>
                <c:pt idx="2">
                  <c:v> Mennta- og menningarmál  </c:v>
                </c:pt>
                <c:pt idx="3">
                  <c:v> Önnur málefnasvið  </c:v>
                </c:pt>
                <c:pt idx="4">
                  <c:v> Samgöngu- og fjarskiptamál  </c:v>
                </c:pt>
                <c:pt idx="5">
                  <c:v> Skatta-, eigna- og fjármálaumsýsla  </c:v>
                </c:pt>
                <c:pt idx="6">
                  <c:v> Almanna- og réttaröryggi  </c:v>
                </c:pt>
                <c:pt idx="7">
                  <c:v> Nýsköpun, rannsóknir og þekkingargreinar  </c:v>
                </c:pt>
                <c:pt idx="8">
                  <c:v> Umhverfismál  </c:v>
                </c:pt>
              </c:strCache>
            </c:strRef>
          </c:cat>
          <c:val>
            <c:numRef>
              <c:f>'1-9'!$B$2:$B$10</c:f>
              <c:numCache>
                <c:formatCode>0.0%</c:formatCode>
                <c:ptCount val="9"/>
                <c:pt idx="0">
                  <c:v>0.31519091659027093</c:v>
                </c:pt>
                <c:pt idx="1">
                  <c:v>0.25903856047587764</c:v>
                </c:pt>
                <c:pt idx="2">
                  <c:v>0.12346792501229571</c:v>
                </c:pt>
                <c:pt idx="3">
                  <c:v>0.12117636183928672</c:v>
                </c:pt>
                <c:pt idx="4">
                  <c:v>5.187711160515858E-2</c:v>
                </c:pt>
                <c:pt idx="5">
                  <c:v>3.8543697295436663E-2</c:v>
                </c:pt>
                <c:pt idx="6">
                  <c:v>3.4105710832355612E-2</c:v>
                </c:pt>
                <c:pt idx="7">
                  <c:v>3.115793010351459E-2</c:v>
                </c:pt>
                <c:pt idx="8">
                  <c:v>2.5441786245803552E-2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706-4CE6-9B45-3A8AE975D0C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17</xdr:col>
      <xdr:colOff>304800</xdr:colOff>
      <xdr:row>17</xdr:row>
      <xdr:rowOff>80962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36D779AF-0848-49AD-8C6C-768D44A11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2438401" y="2000250"/>
    <xdr:ext cx="4930140" cy="2815590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6160F30C-06BE-40AA-8597-5A174382E4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0.00878</cdr:x>
      <cdr:y>0.1327</cdr:y>
    </cdr:from>
    <cdr:to>
      <cdr:x>0.08889</cdr:x>
      <cdr:y>0.21493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18" y="329889"/>
          <a:ext cx="343384" cy="204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is-IS" sz="700" b="0" i="0" u="none" strike="noStrike" baseline="0">
              <a:solidFill>
                <a:srgbClr val="000000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ma.kr.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1828800" y="942976"/>
    <xdr:ext cx="5272088" cy="229076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673AFC0-E5A9-4CBC-A4D8-9023A0B53D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0.00878</cdr:x>
      <cdr:y>0.1327</cdr:y>
    </cdr:from>
    <cdr:to>
      <cdr:x>0.08889</cdr:x>
      <cdr:y>0.21493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18" y="329889"/>
          <a:ext cx="343384" cy="204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is-IS" sz="700" b="0" i="0" u="none" strike="noStrike" baseline="0">
              <a:solidFill>
                <a:srgbClr val="000000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ma.kr.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14</xdr:col>
      <xdr:colOff>93661</xdr:colOff>
      <xdr:row>33</xdr:row>
      <xdr:rowOff>42599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12167D-113A-4F5F-9178-686835F84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347662</xdr:colOff>
      <xdr:row>11</xdr:row>
      <xdr:rowOff>166687</xdr:rowOff>
    </xdr:from>
    <xdr:to>
      <xdr:col>13</xdr:col>
      <xdr:colOff>42862</xdr:colOff>
      <xdr:row>26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19BEE-5BD7-43CC-888F-718430D6C4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12</xdr:col>
      <xdr:colOff>569259</xdr:colOff>
      <xdr:row>23</xdr:row>
      <xdr:rowOff>16529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37EECCAB-EFCC-4AE8-9CA0-92C216CE1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0.13505</cdr:x>
      <cdr:y>0.18394</cdr:y>
    </cdr:from>
    <cdr:to>
      <cdr:x>0.13505</cdr:x>
      <cdr:y>0.43978</cdr:y>
    </cdr:to>
    <cdr:cxnSp macro="">
      <cdr:nvCxnSpPr>
        <cdr:cNvPr id="8" name="Bein örvartenging 7">
          <a:extLst xmlns:a="http://schemas.openxmlformats.org/drawingml/2006/main">
            <a:ext uri="{FF2B5EF4-FFF2-40B4-BE49-F238E27FC236}">
              <a16:creationId xmlns:a16="http://schemas.microsoft.com/office/drawing/2014/main" id="{2C5267A3-6DDF-4C63-B449-16811BD826F2}"/>
            </a:ext>
          </a:extLst>
        </cdr:cNvPr>
        <cdr:cNvCxnSpPr/>
      </cdr:nvCxnSpPr>
      <cdr:spPr>
        <a:xfrm xmlns:a="http://schemas.openxmlformats.org/drawingml/2006/main" flipV="1">
          <a:off x="619627" y="504575"/>
          <a:ext cx="0" cy="70184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0.13528</cdr:x>
      <cdr:y>0.45853</cdr:y>
    </cdr:from>
    <cdr:to>
      <cdr:x>0.13528</cdr:x>
      <cdr:y>0.71438</cdr:y>
    </cdr:to>
    <cdr:cxnSp macro="">
      <cdr:nvCxnSpPr>
        <cdr:cNvPr id="16" name="Bein örvartenging 15">
          <a:extLst xmlns:a="http://schemas.openxmlformats.org/drawingml/2006/main">
            <a:ext uri="{FF2B5EF4-FFF2-40B4-BE49-F238E27FC236}">
              <a16:creationId xmlns:a16="http://schemas.microsoft.com/office/drawing/2014/main" id="{AA7AF12A-C993-4743-90F6-020213F61646}"/>
            </a:ext>
          </a:extLst>
        </cdr:cNvPr>
        <cdr:cNvCxnSpPr/>
      </cdr:nvCxnSpPr>
      <cdr:spPr>
        <a:xfrm xmlns:a="http://schemas.openxmlformats.org/drawingml/2006/main" flipV="1">
          <a:off x="618481" y="1257843"/>
          <a:ext cx="0" cy="70184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  <a:headEnd type="triangle"/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0.025</cdr:x>
      <cdr:y>0.29688</cdr:y>
    </cdr:from>
    <cdr:to>
      <cdr:x>0.225</cdr:x>
      <cdr:y>0.63021</cdr:y>
    </cdr:to>
    <cdr:sp macro="" textlink="">
      <cdr:nvSpPr>
        <cdr:cNvPr id="17" name="Textarammi 16">
          <a:extLst xmlns:a="http://schemas.openxmlformats.org/drawingml/2006/main">
            <a:ext uri="{FF2B5EF4-FFF2-40B4-BE49-F238E27FC236}">
              <a16:creationId xmlns:a16="http://schemas.microsoft.com/office/drawing/2014/main" id="{8A6D5338-BEF1-481F-9445-BDC0C067EA0D}"/>
            </a:ext>
          </a:extLst>
        </cdr:cNvPr>
        <cdr:cNvSpPr txBox="1"/>
      </cdr:nvSpPr>
      <cdr:spPr>
        <a:xfrm xmlns:a="http://schemas.openxmlformats.org/drawingml/2006/main">
          <a:off x="114300" y="8143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Uppsveifla</a:t>
          </a:r>
          <a:endParaRPr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0.01278</cdr:x>
      <cdr:y>0.5338</cdr:y>
    </cdr:from>
    <cdr:to>
      <cdr:x>0.21278</cdr:x>
      <cdr:y>0.86713</cdr:y>
    </cdr:to>
    <cdr:sp macro="" textlink="">
      <cdr:nvSpPr>
        <cdr:cNvPr id="18" name="Textarammi 1">
          <a:extLst xmlns:a="http://schemas.openxmlformats.org/drawingml/2006/main">
            <a:ext uri="{FF2B5EF4-FFF2-40B4-BE49-F238E27FC236}">
              <a16:creationId xmlns:a16="http://schemas.microsoft.com/office/drawing/2014/main" id="{A7AE9A52-8620-43FF-AEC5-1D732A48F2A2}"/>
            </a:ext>
          </a:extLst>
        </cdr:cNvPr>
        <cdr:cNvSpPr txBox="1"/>
      </cdr:nvSpPr>
      <cdr:spPr>
        <a:xfrm xmlns:a="http://schemas.openxmlformats.org/drawingml/2006/main">
          <a:off x="58420" y="146431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600">
              <a:latin typeface="FiraGO Light" panose="020B0403050000020004" pitchFamily="34" charset="0"/>
              <a:cs typeface="FiraGO Light" panose="020B0403050000020004" pitchFamily="34" charset="0"/>
            </a:rPr>
            <a:t>Niðursveifla</a:t>
          </a:r>
          <a:endParaRPr sz="6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6</xdr:row>
      <xdr:rowOff>152400</xdr:rowOff>
    </xdr:from>
    <xdr:to>
      <xdr:col>14</xdr:col>
      <xdr:colOff>361950</xdr:colOff>
      <xdr:row>24</xdr:row>
      <xdr:rowOff>109538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6411A0CE-FD77-42BB-84EE-B46D43BBB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14</xdr:col>
      <xdr:colOff>381000</xdr:colOff>
      <xdr:row>23</xdr:row>
      <xdr:rowOff>166689</xdr:rowOff>
    </xdr:to>
    <xdr:graphicFrame macro="">
      <xdr:nvGraphicFramePr>
        <xdr:cNvPr id="3" name="Línurit 1">
          <a:extLst>
            <a:ext uri="{FF2B5EF4-FFF2-40B4-BE49-F238E27FC236}">
              <a16:creationId xmlns:a16="http://schemas.microsoft.com/office/drawing/2014/main" id="{7FBD25D7-4722-4E47-AEE4-93559549F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0.93417</cdr:y>
    </cdr:from>
    <cdr:to>
      <cdr:x>0.19114</cdr:x>
      <cdr:y>1</cdr:y>
    </cdr:to>
    <cdr:sp macro="" textlink="">
      <cdr:nvSpPr>
        <cdr:cNvPr id="12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4622" y="3406934"/>
          <a:ext cx="987947" cy="24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>
              <a:latin typeface="FiraGO Light" panose="020B0403050000020004" pitchFamily="34" charset="0"/>
              <a:cs typeface="FiraGO Light" panose="020B0403050000020004" pitchFamily="34" charset="0"/>
            </a:rPr>
            <a:t>Heimild: Hagstofa</a:t>
          </a:r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5</xdr:row>
      <xdr:rowOff>142875</xdr:rowOff>
    </xdr:from>
    <xdr:to>
      <xdr:col>14</xdr:col>
      <xdr:colOff>304800</xdr:colOff>
      <xdr:row>27</xdr:row>
      <xdr:rowOff>128589</xdr:rowOff>
    </xdr:to>
    <xdr:graphicFrame macro="">
      <xdr:nvGraphicFramePr>
        <xdr:cNvPr id="3" name="Línurit 1">
          <a:extLst>
            <a:ext uri="{FF2B5EF4-FFF2-40B4-BE49-F238E27FC236}">
              <a16:creationId xmlns:a16="http://schemas.microsoft.com/office/drawing/2014/main" id="{5EDAAD8E-1CA8-489C-8B06-C9CA9E086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47625</xdr:rowOff>
    </xdr:from>
    <xdr:to>
      <xdr:col>11</xdr:col>
      <xdr:colOff>23813</xdr:colOff>
      <xdr:row>18</xdr:row>
      <xdr:rowOff>104775</xdr:rowOff>
    </xdr:to>
    <xdr:graphicFrame macro="">
      <xdr:nvGraphicFramePr>
        <xdr:cNvPr id="3" name="Línurit 4">
          <a:extLst>
            <a:ext uri="{FF2B5EF4-FFF2-40B4-BE49-F238E27FC236}">
              <a16:creationId xmlns:a16="http://schemas.microsoft.com/office/drawing/2014/main" id="{CF183392-3EF7-4D5A-BA9C-F014B6DA7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0.38293</cdr:x>
      <cdr:y>0.21521</cdr:y>
    </cdr:from>
    <cdr:to>
      <cdr:x>0.66518</cdr:x>
      <cdr:y>0.84969</cdr:y>
    </cdr:to>
    <cdr:sp macro="" textlink="">
      <cdr:nvSpPr>
        <cdr:cNvPr id="11" name="Rétthyrningur 10">
          <a:extLst xmlns:a="http://schemas.openxmlformats.org/drawingml/2006/main">
            <a:ext uri="{FF2B5EF4-FFF2-40B4-BE49-F238E27FC236}">
              <a16:creationId xmlns:a16="http://schemas.microsoft.com/office/drawing/2014/main" id="{628FBCCA-7568-4572-824B-902E6BEDC3D2}"/>
            </a:ext>
          </a:extLst>
        </cdr:cNvPr>
        <cdr:cNvSpPr/>
      </cdr:nvSpPr>
      <cdr:spPr>
        <a:xfrm xmlns:a="http://schemas.openxmlformats.org/drawingml/2006/main">
          <a:off x="1639521" y="668270"/>
          <a:ext cx="1208454" cy="197015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50000"/>
            <a:alpha val="10196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sz="1100"/>
        </a:p>
      </cdr:txBody>
    </cdr:sp>
  </cdr:relSizeAnchor>
  <cdr:relSizeAnchor xmlns:cdr="http://schemas.openxmlformats.org/drawingml/2006/chartDrawing">
    <cdr:from>
      <cdr:x>0.66749</cdr:x>
      <cdr:y>0.21839</cdr:y>
    </cdr:from>
    <cdr:to>
      <cdr:x>0.96802</cdr:x>
      <cdr:y>0.85287</cdr:y>
    </cdr:to>
    <cdr:sp macro="" textlink="">
      <cdr:nvSpPr>
        <cdr:cNvPr id="12" name="Rétthyrningur 11">
          <a:extLst xmlns:a="http://schemas.openxmlformats.org/drawingml/2006/main">
            <a:ext uri="{FF2B5EF4-FFF2-40B4-BE49-F238E27FC236}">
              <a16:creationId xmlns:a16="http://schemas.microsoft.com/office/drawing/2014/main" id="{2AE96238-5741-42C3-86B4-7F70F1BB9601}"/>
            </a:ext>
          </a:extLst>
        </cdr:cNvPr>
        <cdr:cNvSpPr/>
      </cdr:nvSpPr>
      <cdr:spPr>
        <a:xfrm xmlns:a="http://schemas.openxmlformats.org/drawingml/2006/main">
          <a:off x="2584450" y="603250"/>
          <a:ext cx="1163638" cy="17526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75000"/>
            <a:alpha val="10196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sz="1100"/>
        </a:p>
      </cdr:txBody>
    </cdr:sp>
  </cdr:relSizeAnchor>
  <cdr:relSizeAnchor xmlns:cdr="http://schemas.openxmlformats.org/drawingml/2006/chartDrawing">
    <cdr:from>
      <cdr:x>0.10707</cdr:x>
      <cdr:y>0.22135</cdr:y>
    </cdr:from>
    <cdr:to>
      <cdr:x>0.38505</cdr:x>
      <cdr:y>0.85583</cdr:y>
    </cdr:to>
    <cdr:sp macro="" textlink="">
      <cdr:nvSpPr>
        <cdr:cNvPr id="13" name="Rétthyrningur 12">
          <a:extLst xmlns:a="http://schemas.openxmlformats.org/drawingml/2006/main">
            <a:ext uri="{FF2B5EF4-FFF2-40B4-BE49-F238E27FC236}">
              <a16:creationId xmlns:a16="http://schemas.microsoft.com/office/drawing/2014/main" id="{4475C554-4AF5-4C97-AE05-0323845B9360}"/>
            </a:ext>
          </a:extLst>
        </cdr:cNvPr>
        <cdr:cNvSpPr/>
      </cdr:nvSpPr>
      <cdr:spPr>
        <a:xfrm xmlns:a="http://schemas.openxmlformats.org/drawingml/2006/main">
          <a:off x="458416" y="687320"/>
          <a:ext cx="1190168" cy="197015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  <a:alpha val="10196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sz="1100"/>
        </a:p>
      </cdr:txBody>
    </cdr:sp>
  </cdr:relSizeAnchor>
  <cdr:relSizeAnchor xmlns:cdr="http://schemas.openxmlformats.org/drawingml/2006/chartDrawing">
    <cdr:from>
      <cdr:x>0.11457</cdr:x>
      <cdr:y>0.65172</cdr:y>
    </cdr:from>
    <cdr:to>
      <cdr:x>0.37544</cdr:x>
      <cdr:y>0.83448</cdr:y>
    </cdr:to>
    <cdr:sp macro="" textlink="">
      <cdr:nvSpPr>
        <cdr:cNvPr id="3" name="Textarammi 2">
          <a:extLst xmlns:a="http://schemas.openxmlformats.org/drawingml/2006/main">
            <a:ext uri="{FF2B5EF4-FFF2-40B4-BE49-F238E27FC236}">
              <a16:creationId xmlns:a16="http://schemas.microsoft.com/office/drawing/2014/main" id="{0CD36AB5-5C11-43B4-836F-02C6B702FFA2}"/>
            </a:ext>
          </a:extLst>
        </cdr:cNvPr>
        <cdr:cNvSpPr txBox="1"/>
      </cdr:nvSpPr>
      <cdr:spPr>
        <a:xfrm xmlns:a="http://schemas.openxmlformats.org/drawingml/2006/main">
          <a:off x="490539" y="2023688"/>
          <a:ext cx="1116904" cy="567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Mikill framleiðsluslaki í</a:t>
          </a:r>
        </a:p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hagkerfinu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0.42183</cdr:x>
      <cdr:y>0.65287</cdr:y>
    </cdr:from>
    <cdr:to>
      <cdr:x>0.66407</cdr:x>
      <cdr:y>0.83563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1A1622A8-07D6-4610-9B1D-AE607068F86F}"/>
            </a:ext>
          </a:extLst>
        </cdr:cNvPr>
        <cdr:cNvSpPr txBox="1"/>
      </cdr:nvSpPr>
      <cdr:spPr>
        <a:xfrm xmlns:a="http://schemas.openxmlformats.org/drawingml/2006/main">
          <a:off x="1806060" y="2027259"/>
          <a:ext cx="1037153" cy="567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Áfram framleiðsluslaki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  <cdr:relSizeAnchor xmlns:cdr="http://schemas.openxmlformats.org/drawingml/2006/chartDrawing">
    <cdr:from>
      <cdr:x>0.68632</cdr:x>
      <cdr:y>0.29425</cdr:y>
    </cdr:from>
    <cdr:to>
      <cdr:x>0.96885</cdr:x>
      <cdr:y>0.47701</cdr:y>
    </cdr:to>
    <cdr:sp macro="" textlink="">
      <cdr:nvSpPr>
        <cdr:cNvPr id="15" name="Textarammi 1">
          <a:extLst xmlns:a="http://schemas.openxmlformats.org/drawingml/2006/main">
            <a:ext uri="{FF2B5EF4-FFF2-40B4-BE49-F238E27FC236}">
              <a16:creationId xmlns:a16="http://schemas.microsoft.com/office/drawing/2014/main" id="{8EBBD58A-9C08-488C-87CC-53E7E6933607}"/>
            </a:ext>
          </a:extLst>
        </cdr:cNvPr>
        <cdr:cNvSpPr txBox="1"/>
      </cdr:nvSpPr>
      <cdr:spPr>
        <a:xfrm xmlns:a="http://schemas.openxmlformats.org/drawingml/2006/main">
          <a:off x="2938464" y="913690"/>
          <a:ext cx="1209674" cy="567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Nokkur</a:t>
          </a:r>
        </a:p>
        <a:p xmlns:a="http://schemas.openxmlformats.org/drawingml/2006/main">
          <a:r>
            <a:rPr lang="is-IS" sz="900">
              <a:latin typeface="FiraGO SemiBold" panose="020B0603050000020004" pitchFamily="34" charset="0"/>
              <a:cs typeface="FiraGO SemiBold" panose="020B0603050000020004" pitchFamily="34" charset="0"/>
            </a:rPr>
            <a:t>framleiðsluspenna</a:t>
          </a:r>
          <a:endParaRPr sz="900">
            <a:latin typeface="FiraGO SemiBold" panose="020B0603050000020004" pitchFamily="34" charset="0"/>
            <a:cs typeface="FiraGO SemiBold" panose="020B06030500000200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3657599" y="704851"/>
    <xdr:ext cx="4162426" cy="252095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C87961-7930-4D44-BC9B-6EEEF76EF4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3952875" y="523875"/>
    <xdr:ext cx="4095750" cy="232092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5FAC8F-0591-411F-99A5-7602E52D73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4791074" y="1581150"/>
    <xdr:ext cx="5095875" cy="3079174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CD8C94-88DA-41BE-9179-35C0D0016C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0.9234</cdr:y>
    </cdr:from>
    <cdr:to>
      <cdr:x>0.98624</cdr:x>
      <cdr:y>0.99853</cdr:y>
    </cdr:to>
    <cdr:sp macro="" textlink="">
      <cdr:nvSpPr>
        <cdr:cNvPr id="2" name="Textarammi 2">
          <a:extLst xmlns:a="http://schemas.openxmlformats.org/drawingml/2006/main">
            <a:ext uri="{FF2B5EF4-FFF2-40B4-BE49-F238E27FC236}">
              <a16:creationId xmlns:a16="http://schemas.microsoft.com/office/drawing/2014/main" id="{6C447A52-D435-4F3D-B70C-D8657D3E4FE5}"/>
            </a:ext>
          </a:extLst>
        </cdr:cNvPr>
        <cdr:cNvSpPr txBox="1"/>
      </cdr:nvSpPr>
      <cdr:spPr>
        <a:xfrm xmlns:a="http://schemas.openxmlformats.org/drawingml/2006/main">
          <a:off x="0" y="2843317"/>
          <a:ext cx="4866080" cy="231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620">
              <a:latin typeface="FiraGO Light" panose="020B0403050000020004" pitchFamily="34" charset="0"/>
              <a:cs typeface="FiraGO Light" panose="020B0403050000020004" pitchFamily="34" charset="0"/>
            </a:rPr>
            <a:t>*Leiðrétt fyrir breyttri aðferðafræði. VSK-endurgreiðslur til opinberra aðila færðust sem tekjulækkun í F2021 en færast nú sem gjöld.</a:t>
          </a:r>
          <a:endParaRPr sz="62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5895975" y="904875"/>
    <xdr:ext cx="4286250" cy="248126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639A64-0660-4402-A05F-A457EE1B99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0.87593</cdr:x>
      <cdr:y>0.17352</cdr:y>
    </cdr:from>
    <cdr:to>
      <cdr:x>0.98556</cdr:x>
      <cdr:y>0.24131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75AF3F79-FA3E-4AD2-BB0C-270838039024}"/>
            </a:ext>
          </a:extLst>
        </cdr:cNvPr>
        <cdr:cNvSpPr txBox="1"/>
      </cdr:nvSpPr>
      <cdr:spPr>
        <a:xfrm xmlns:a="http://schemas.openxmlformats.org/drawingml/2006/main">
          <a:off x="3754435" y="430549"/>
          <a:ext cx="469902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(34%)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0.7319</cdr:x>
      <cdr:y>0.23786</cdr:y>
    </cdr:from>
    <cdr:to>
      <cdr:x>0.83409</cdr:x>
      <cdr:y>0.30565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B13B2ECE-50D0-4DCD-8068-6F7C7E6F1876}"/>
            </a:ext>
          </a:extLst>
        </cdr:cNvPr>
        <cdr:cNvSpPr txBox="1"/>
      </cdr:nvSpPr>
      <cdr:spPr>
        <a:xfrm xmlns:a="http://schemas.openxmlformats.org/drawingml/2006/main">
          <a:off x="3137098" y="590193"/>
          <a:ext cx="438012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(25%)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0.51111</cdr:x>
      <cdr:y>0.30655</cdr:y>
    </cdr:from>
    <cdr:to>
      <cdr:x>0.61064</cdr:x>
      <cdr:y>0.37434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6EEB6E1E-6A42-49F0-88D1-303B3E3E3217}"/>
            </a:ext>
          </a:extLst>
        </cdr:cNvPr>
        <cdr:cNvSpPr txBox="1"/>
      </cdr:nvSpPr>
      <cdr:spPr>
        <a:xfrm xmlns:a="http://schemas.openxmlformats.org/drawingml/2006/main">
          <a:off x="2190760" y="760631"/>
          <a:ext cx="426610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(12%)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0.44463</cdr:x>
      <cdr:y>0.36756</cdr:y>
    </cdr:from>
    <cdr:to>
      <cdr:x>0.54504</cdr:x>
      <cdr:y>0.43536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87C2CECE-08B0-4DA5-A114-3573B0B988EA}"/>
            </a:ext>
          </a:extLst>
        </cdr:cNvPr>
        <cdr:cNvSpPr txBox="1"/>
      </cdr:nvSpPr>
      <cdr:spPr>
        <a:xfrm xmlns:a="http://schemas.openxmlformats.org/drawingml/2006/main">
          <a:off x="1905795" y="912013"/>
          <a:ext cx="430382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(9%)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0.36817</cdr:x>
      <cdr:y>0.43457</cdr:y>
    </cdr:from>
    <cdr:to>
      <cdr:x>0.4564</cdr:x>
      <cdr:y>0.50237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B93A1267-9BB4-489C-A714-653E8ABAA518}"/>
            </a:ext>
          </a:extLst>
        </cdr:cNvPr>
        <cdr:cNvSpPr txBox="1"/>
      </cdr:nvSpPr>
      <cdr:spPr>
        <a:xfrm xmlns:a="http://schemas.openxmlformats.org/drawingml/2006/main">
          <a:off x="1578068" y="1078283"/>
          <a:ext cx="378176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(5%)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0.36227</cdr:x>
      <cdr:y>0.50123</cdr:y>
    </cdr:from>
    <cdr:to>
      <cdr:x>0.45051</cdr:x>
      <cdr:y>0.56902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16163250-05F1-4604-AAE8-73E2CEE70E4B}"/>
            </a:ext>
          </a:extLst>
        </cdr:cNvPr>
        <cdr:cNvSpPr txBox="1"/>
      </cdr:nvSpPr>
      <cdr:spPr>
        <a:xfrm xmlns:a="http://schemas.openxmlformats.org/drawingml/2006/main">
          <a:off x="1552794" y="1243684"/>
          <a:ext cx="378219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(4%)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0.35575</cdr:x>
      <cdr:y>0.56698</cdr:y>
    </cdr:from>
    <cdr:to>
      <cdr:x>0.44398</cdr:x>
      <cdr:y>0.63477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B29DD0EA-1C8E-445C-8D55-5E7A2F8931D9}"/>
            </a:ext>
          </a:extLst>
        </cdr:cNvPr>
        <cdr:cNvSpPr txBox="1"/>
      </cdr:nvSpPr>
      <cdr:spPr>
        <a:xfrm xmlns:a="http://schemas.openxmlformats.org/drawingml/2006/main">
          <a:off x="1524819" y="1406821"/>
          <a:ext cx="378176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(4%)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0.35023</cdr:x>
      <cdr:y>0.63695</cdr:y>
    </cdr:from>
    <cdr:to>
      <cdr:x>0.43847</cdr:x>
      <cdr:y>0.70475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48F00FD1-DD0C-44EA-B24C-C2C72F97190F}"/>
            </a:ext>
          </a:extLst>
        </cdr:cNvPr>
        <cdr:cNvSpPr txBox="1"/>
      </cdr:nvSpPr>
      <cdr:spPr>
        <a:xfrm xmlns:a="http://schemas.openxmlformats.org/drawingml/2006/main">
          <a:off x="1501173" y="1580440"/>
          <a:ext cx="378219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(3%)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0.30837</cdr:x>
      <cdr:y>0.69924</cdr:y>
    </cdr:from>
    <cdr:to>
      <cdr:x>0.39661</cdr:x>
      <cdr:y>0.76704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6D992E0E-5EE7-48C4-98A6-652ED52289D7}"/>
            </a:ext>
          </a:extLst>
        </cdr:cNvPr>
        <cdr:cNvSpPr txBox="1"/>
      </cdr:nvSpPr>
      <cdr:spPr>
        <a:xfrm xmlns:a="http://schemas.openxmlformats.org/drawingml/2006/main">
          <a:off x="1321741" y="1734997"/>
          <a:ext cx="378219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0.29951</cdr:x>
      <cdr:y>0.76101</cdr:y>
    </cdr:from>
    <cdr:to>
      <cdr:x>0.38774</cdr:x>
      <cdr:y>0.82881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6D992E0E-5EE7-48C4-98A6-652ED52289D7}"/>
            </a:ext>
          </a:extLst>
        </cdr:cNvPr>
        <cdr:cNvSpPr txBox="1"/>
      </cdr:nvSpPr>
      <cdr:spPr>
        <a:xfrm xmlns:a="http://schemas.openxmlformats.org/drawingml/2006/main">
          <a:off x="1283769" y="1888266"/>
          <a:ext cx="378176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0.30002</cdr:x>
      <cdr:y>0.82356</cdr:y>
    </cdr:from>
    <cdr:to>
      <cdr:x>0.38825</cdr:x>
      <cdr:y>0.89136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EC8AEEE9-DEB5-4D74-B96B-27ED478B4AB0}"/>
            </a:ext>
          </a:extLst>
        </cdr:cNvPr>
        <cdr:cNvSpPr txBox="1"/>
      </cdr:nvSpPr>
      <cdr:spPr>
        <a:xfrm xmlns:a="http://schemas.openxmlformats.org/drawingml/2006/main">
          <a:off x="1285960" y="2043472"/>
          <a:ext cx="378176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0.28994</cdr:x>
      <cdr:y>0.89417</cdr:y>
    </cdr:from>
    <cdr:to>
      <cdr:x>0.37818</cdr:x>
      <cdr:y>0.96197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EC8AEEE9-DEB5-4D74-B96B-27ED478B4AB0}"/>
            </a:ext>
          </a:extLst>
        </cdr:cNvPr>
        <cdr:cNvSpPr txBox="1"/>
      </cdr:nvSpPr>
      <cdr:spPr>
        <a:xfrm xmlns:a="http://schemas.openxmlformats.org/drawingml/2006/main">
          <a:off x="1242742" y="2218670"/>
          <a:ext cx="378218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3600450" y="609600"/>
    <xdr:ext cx="4933950" cy="3079174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17622E-8736-4F0A-92F4-D870CA8129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0.9234</cdr:y>
    </cdr:from>
    <cdr:to>
      <cdr:x>0.98624</cdr:x>
      <cdr:y>0.99853</cdr:y>
    </cdr:to>
    <cdr:sp macro="" textlink="">
      <cdr:nvSpPr>
        <cdr:cNvPr id="2" name="Textarammi 2">
          <a:extLst xmlns:a="http://schemas.openxmlformats.org/drawingml/2006/main">
            <a:ext uri="{FF2B5EF4-FFF2-40B4-BE49-F238E27FC236}">
              <a16:creationId xmlns:a16="http://schemas.microsoft.com/office/drawing/2014/main" id="{6C447A52-D435-4F3D-B70C-D8657D3E4FE5}"/>
            </a:ext>
          </a:extLst>
        </cdr:cNvPr>
        <cdr:cNvSpPr txBox="1"/>
      </cdr:nvSpPr>
      <cdr:spPr>
        <a:xfrm xmlns:a="http://schemas.openxmlformats.org/drawingml/2006/main">
          <a:off x="0" y="2843317"/>
          <a:ext cx="4866080" cy="231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620">
              <a:latin typeface="FiraGO Light" panose="020B0403050000020004" pitchFamily="34" charset="0"/>
              <a:cs typeface="FiraGO Light" panose="020B0403050000020004" pitchFamily="34" charset="0"/>
            </a:rPr>
            <a:t>*Leiðrétt fyrir breyttri aðferðafræði. VSK-endurgreiðslur til opinberra aðila færðust sem tekjulækkun í F2021 en færast nú sem gjöld.</a:t>
          </a:r>
          <a:endParaRPr sz="62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3848100" y="1714500"/>
    <xdr:ext cx="4927600" cy="26543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948E4A-4C10-409A-AE40-C811157791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0.02962</cdr:x>
      <cdr:y>0.14538</cdr:y>
    </cdr:from>
    <cdr:to>
      <cdr:x>0.11025</cdr:x>
      <cdr:y>0.20399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5962" y="385890"/>
          <a:ext cx="397312" cy="155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m.kr.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4619625" y="609600"/>
    <xdr:ext cx="4171950" cy="25717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993FB4-40DF-4CD7-B581-1212204E24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0.87976</cdr:x>
      <cdr:y>0.91921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228975" y="1914525"/>
          <a:ext cx="441325" cy="168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ma.kr.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7</xdr:row>
      <xdr:rowOff>1</xdr:rowOff>
    </xdr:from>
    <xdr:to>
      <xdr:col>13</xdr:col>
      <xdr:colOff>323850</xdr:colOff>
      <xdr:row>22</xdr:row>
      <xdr:rowOff>95251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4170CDE1-497E-45AA-BA4C-D764CE036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4638675" y="1076325"/>
    <xdr:ext cx="4286250" cy="2409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3494E1-5869-4E3E-96AA-9DCB4CD4E2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4876800" y="2095500"/>
    <xdr:ext cx="5067300" cy="26098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FA1EDC-620C-4D9E-AF47-6BAC11BAC5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0.89084</cdr:x>
      <cdr:y>0.1383</cdr:y>
    </cdr:from>
    <cdr:to>
      <cdr:x>0.99973</cdr:x>
      <cdr:y>0.21623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8363" y="343828"/>
          <a:ext cx="466730" cy="1937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is-IS" sz="700" b="0" i="0" u="none" strike="noStrike" baseline="0">
              <a:solidFill>
                <a:srgbClr val="000000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% af VLF</a:t>
          </a:r>
        </a:p>
      </cdr:txBody>
    </cdr:sp>
  </cdr:relSizeAnchor>
  <cdr:relSizeAnchor xmlns:cdr="http://schemas.openxmlformats.org/drawingml/2006/chartDrawing">
    <cdr:from>
      <cdr:x>0.00878</cdr:x>
      <cdr:y>0.1327</cdr:y>
    </cdr:from>
    <cdr:to>
      <cdr:x>0.08889</cdr:x>
      <cdr:y>0.21493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18" y="329889"/>
          <a:ext cx="343384" cy="204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is-IS" sz="700" b="0" i="0" u="none" strike="noStrike" baseline="0">
              <a:solidFill>
                <a:srgbClr val="000000"/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ma.kr.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23812</xdr:rowOff>
    </xdr:from>
    <xdr:to>
      <xdr:col>16</xdr:col>
      <xdr:colOff>304800</xdr:colOff>
      <xdr:row>25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D030BD-BBE9-4F5A-895A-B7320C01B7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0.00089</cdr:x>
      <cdr:y>0.93417</cdr:y>
    </cdr:from>
    <cdr:to>
      <cdr:x>0.19114</cdr:x>
      <cdr:y>1</cdr:y>
    </cdr:to>
    <cdr:sp macro="" textlink="">
      <cdr:nvSpPr>
        <cdr:cNvPr id="5" name="Textarammi 2">
          <a:extLst xmlns:a="http://schemas.openxmlformats.org/drawingml/2006/main">
            <a:ext uri="{FF2B5EF4-FFF2-40B4-BE49-F238E27FC236}">
              <a16:creationId xmlns:a16="http://schemas.microsoft.com/office/drawing/2014/main" id="{99A97E2D-AE5D-4A51-8862-127BD99C7F09}"/>
            </a:ext>
          </a:extLst>
        </cdr:cNvPr>
        <cdr:cNvSpPr txBox="1"/>
      </cdr:nvSpPr>
      <cdr:spPr>
        <a:xfrm xmlns:a="http://schemas.openxmlformats.org/drawingml/2006/main">
          <a:off x="5294" y="3604685"/>
          <a:ext cx="1136650" cy="253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sz="9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  <cdr:relSizeAnchor xmlns:cdr="http://schemas.openxmlformats.org/drawingml/2006/chartDrawing">
    <cdr:from>
      <cdr:x>0.42347</cdr:x>
      <cdr:y>0.38151</cdr:y>
    </cdr:from>
    <cdr:to>
      <cdr:x>0.57653</cdr:x>
      <cdr:y>0.61849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939CEBB6-E068-42FC-B9D7-95BF76F61719}"/>
            </a:ext>
          </a:extLst>
        </cdr:cNvPr>
        <cdr:cNvSpPr txBox="1"/>
      </cdr:nvSpPr>
      <cdr:spPr>
        <a:xfrm xmlns:a="http://schemas.openxmlformats.org/drawingml/2006/main">
          <a:off x="2529946" y="14721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4876800" y="1524000"/>
    <xdr:ext cx="5143500" cy="30791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4E9727-056F-419B-AC9D-F09559469E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0.9234</cdr:y>
    </cdr:from>
    <cdr:to>
      <cdr:x>0.98624</cdr:x>
      <cdr:y>0.99853</cdr:y>
    </cdr:to>
    <cdr:sp macro="" textlink="">
      <cdr:nvSpPr>
        <cdr:cNvPr id="2" name="Textarammi 2">
          <a:extLst xmlns:a="http://schemas.openxmlformats.org/drawingml/2006/main">
            <a:ext uri="{FF2B5EF4-FFF2-40B4-BE49-F238E27FC236}">
              <a16:creationId xmlns:a16="http://schemas.microsoft.com/office/drawing/2014/main" id="{6C447A52-D435-4F3D-B70C-D8657D3E4FE5}"/>
            </a:ext>
          </a:extLst>
        </cdr:cNvPr>
        <cdr:cNvSpPr txBox="1"/>
      </cdr:nvSpPr>
      <cdr:spPr>
        <a:xfrm xmlns:a="http://schemas.openxmlformats.org/drawingml/2006/main">
          <a:off x="0" y="2843317"/>
          <a:ext cx="4866080" cy="231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620">
              <a:latin typeface="FiraGO Light" panose="020B0403050000020004" pitchFamily="34" charset="0"/>
              <a:cs typeface="FiraGO Light" panose="020B0403050000020004" pitchFamily="34" charset="0"/>
            </a:rPr>
            <a:t>*Leiðrétt fyrir breyttri aðferðafræði. VSK-endurgreiðslur til opinberra aðila færðust sem tekjulækkun í F2021 en færast nú sem gjöld.</a:t>
          </a:r>
          <a:endParaRPr sz="62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533900" y="2286000"/>
    <xdr:ext cx="3670300" cy="2082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69F5F0-9F58-412E-B1A0-A64EF1E1CD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j&#225;rlagarit%20og%20&#250;tg&#225;fa\Fj&#225;rl&#246;g\2022\1.%20umr&#230;&#240;a\7-4-G01-Skuldir_hreinsta&#240;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lurit"/>
      <sheetName val="Gögn"/>
    </sheetNames>
    <sheetDataSet>
      <sheetData sheetId="0" refreshError="1"/>
      <sheetData sheetId="1">
        <row r="1">
          <cell r="A1">
            <v>2007</v>
          </cell>
        </row>
        <row r="2">
          <cell r="A2">
            <v>2008</v>
          </cell>
        </row>
        <row r="3">
          <cell r="A3">
            <v>2009</v>
          </cell>
        </row>
        <row r="4">
          <cell r="A4">
            <v>2010</v>
          </cell>
        </row>
        <row r="5">
          <cell r="A5">
            <v>2011</v>
          </cell>
        </row>
        <row r="6">
          <cell r="A6">
            <v>2012</v>
          </cell>
        </row>
        <row r="7">
          <cell r="A7">
            <v>2013</v>
          </cell>
        </row>
        <row r="8">
          <cell r="A8">
            <v>2014</v>
          </cell>
        </row>
        <row r="9">
          <cell r="A9">
            <v>2015</v>
          </cell>
        </row>
        <row r="10">
          <cell r="A10">
            <v>2016</v>
          </cell>
        </row>
        <row r="11">
          <cell r="A11">
            <v>2017</v>
          </cell>
        </row>
        <row r="12">
          <cell r="A12">
            <v>2018</v>
          </cell>
        </row>
        <row r="13">
          <cell r="A13">
            <v>2019</v>
          </cell>
        </row>
        <row r="14">
          <cell r="A14">
            <v>2020</v>
          </cell>
        </row>
        <row r="15">
          <cell r="A15">
            <v>2021</v>
          </cell>
        </row>
        <row r="16">
          <cell r="A16">
            <v>2022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workbookViewId="0">
      <selection activeCell="C19" sqref="C19"/>
    </sheetView>
  </sheetViews>
  <sheetFormatPr defaultColWidth="9.140625" defaultRowHeight="12.75"/>
  <cols>
    <col min="1" max="1" width="9.140625" style="49"/>
    <col min="2" max="2" width="6.85546875" style="49" customWidth="1"/>
    <col min="3" max="16384" width="9.140625" style="49"/>
  </cols>
  <sheetData>
    <row r="1" spans="1:3" s="47" customFormat="1" ht="15.75">
      <c r="B1" s="48" t="s">
        <v>24</v>
      </c>
    </row>
    <row r="3" spans="1:3" ht="15">
      <c r="A3" s="49">
        <v>1</v>
      </c>
      <c r="B3" s="50" t="s">
        <v>25</v>
      </c>
      <c r="C3" s="51" t="s">
        <v>140</v>
      </c>
    </row>
    <row r="4" spans="1:3" ht="15">
      <c r="A4" s="49">
        <v>1</v>
      </c>
      <c r="B4" s="50" t="s">
        <v>26</v>
      </c>
      <c r="C4" s="51" t="s">
        <v>125</v>
      </c>
    </row>
    <row r="5" spans="1:3" ht="15">
      <c r="A5" s="49">
        <v>1</v>
      </c>
      <c r="B5" s="50" t="s">
        <v>27</v>
      </c>
      <c r="C5" s="51" t="s">
        <v>146</v>
      </c>
    </row>
    <row r="6" spans="1:3" ht="15">
      <c r="A6" s="49">
        <v>1</v>
      </c>
      <c r="B6" s="50" t="s">
        <v>28</v>
      </c>
      <c r="C6" s="51" t="s">
        <v>127</v>
      </c>
    </row>
    <row r="7" spans="1:3" ht="15">
      <c r="A7" s="49">
        <v>1</v>
      </c>
      <c r="B7" s="50" t="s">
        <v>128</v>
      </c>
      <c r="C7" s="51" t="s">
        <v>131</v>
      </c>
    </row>
    <row r="8" spans="1:3" ht="15">
      <c r="A8" s="49">
        <v>1</v>
      </c>
      <c r="B8" s="50" t="s">
        <v>132</v>
      </c>
      <c r="C8" s="51" t="s">
        <v>147</v>
      </c>
    </row>
    <row r="9" spans="1:3" ht="15">
      <c r="A9" s="49">
        <v>1</v>
      </c>
      <c r="B9" s="50" t="s">
        <v>133</v>
      </c>
      <c r="C9" s="51" t="s">
        <v>148</v>
      </c>
    </row>
    <row r="10" spans="1:3" ht="15">
      <c r="A10" s="49">
        <v>1</v>
      </c>
      <c r="B10" s="50" t="s">
        <v>134</v>
      </c>
      <c r="C10" s="51" t="s">
        <v>150</v>
      </c>
    </row>
    <row r="11" spans="1:3" ht="15">
      <c r="A11" s="49">
        <v>1</v>
      </c>
      <c r="B11" s="50" t="s">
        <v>135</v>
      </c>
      <c r="C11" s="51" t="s">
        <v>106</v>
      </c>
    </row>
    <row r="12" spans="1:3" ht="15">
      <c r="A12" s="49">
        <v>1</v>
      </c>
      <c r="B12" s="50" t="s">
        <v>151</v>
      </c>
      <c r="C12" s="51" t="s">
        <v>136</v>
      </c>
    </row>
    <row r="13" spans="1:3" s="47" customFormat="1" ht="15">
      <c r="A13" s="52">
        <v>2</v>
      </c>
      <c r="B13" s="53" t="s">
        <v>25</v>
      </c>
      <c r="C13" s="51" t="s">
        <v>44</v>
      </c>
    </row>
    <row r="14" spans="1:3" s="47" customFormat="1" ht="15">
      <c r="A14" s="52">
        <v>2</v>
      </c>
      <c r="B14" s="53" t="s">
        <v>26</v>
      </c>
      <c r="C14" s="54" t="s">
        <v>29</v>
      </c>
    </row>
    <row r="15" spans="1:3" s="47" customFormat="1" ht="15">
      <c r="A15" s="52">
        <v>2</v>
      </c>
      <c r="B15" s="53" t="s">
        <v>27</v>
      </c>
      <c r="C15" s="51" t="s">
        <v>40</v>
      </c>
    </row>
    <row r="16" spans="1:3" s="47" customFormat="1" ht="15">
      <c r="A16" s="52">
        <v>2</v>
      </c>
      <c r="B16" s="53" t="s">
        <v>28</v>
      </c>
      <c r="C16" s="51" t="s">
        <v>41</v>
      </c>
    </row>
    <row r="17" spans="1:8" s="47" customFormat="1" ht="15">
      <c r="A17" s="52">
        <v>3</v>
      </c>
      <c r="B17" s="53" t="s">
        <v>25</v>
      </c>
      <c r="C17" s="51" t="s">
        <v>42</v>
      </c>
    </row>
    <row r="18" spans="1:8" s="47" customFormat="1" ht="15">
      <c r="A18" s="52">
        <v>3</v>
      </c>
      <c r="B18" s="53" t="s">
        <v>26</v>
      </c>
      <c r="C18" s="51" t="s">
        <v>43</v>
      </c>
    </row>
    <row r="19" spans="1:8" s="47" customFormat="1" ht="15">
      <c r="A19" s="52">
        <v>4</v>
      </c>
      <c r="B19" s="53" t="s">
        <v>25</v>
      </c>
      <c r="C19" s="51" t="s">
        <v>63</v>
      </c>
    </row>
    <row r="20" spans="1:8" s="47" customFormat="1" ht="15">
      <c r="A20" s="52">
        <v>4</v>
      </c>
      <c r="B20" s="53" t="s">
        <v>26</v>
      </c>
      <c r="C20" s="51" t="s">
        <v>65</v>
      </c>
    </row>
    <row r="21" spans="1:8" s="47" customFormat="1" ht="15">
      <c r="A21" s="52">
        <v>4</v>
      </c>
      <c r="B21" s="53" t="s">
        <v>27</v>
      </c>
      <c r="C21" s="51" t="s">
        <v>64</v>
      </c>
    </row>
    <row r="22" spans="1:8" s="47" customFormat="1" ht="15">
      <c r="A22" s="52" t="s">
        <v>76</v>
      </c>
      <c r="B22" s="53" t="s">
        <v>25</v>
      </c>
      <c r="C22" s="51" t="s">
        <v>78</v>
      </c>
      <c r="H22" s="51"/>
    </row>
    <row r="23" spans="1:8" s="47" customFormat="1" ht="15">
      <c r="A23" s="52" t="s">
        <v>76</v>
      </c>
      <c r="B23" s="53" t="s">
        <v>26</v>
      </c>
      <c r="C23" s="51" t="s">
        <v>86</v>
      </c>
      <c r="H23" s="51"/>
    </row>
    <row r="24" spans="1:8" s="47" customFormat="1" ht="15">
      <c r="A24" s="52" t="s">
        <v>77</v>
      </c>
      <c r="B24" s="53" t="s">
        <v>25</v>
      </c>
      <c r="C24" s="51" t="s">
        <v>85</v>
      </c>
    </row>
    <row r="25" spans="1:8" s="47" customFormat="1" ht="15">
      <c r="A25" s="47">
        <v>11</v>
      </c>
      <c r="B25" s="53" t="s">
        <v>25</v>
      </c>
      <c r="C25" s="51" t="s">
        <v>152</v>
      </c>
    </row>
  </sheetData>
  <phoneticPr fontId="59" type="noConversion"/>
  <hyperlinks>
    <hyperlink ref="C14" location="'2-2'!A1" display="Framlag undirliða til hagvaxtar" xr:uid="{6541DE42-53E2-4085-9F9B-29111F31F41C}"/>
    <hyperlink ref="C15" location="'2-3'!A1" display="Launakostnaður samanburður við viðskiptalönd" xr:uid="{63F47B1B-9320-48B2-8E09-4BB703AFDC05}"/>
    <hyperlink ref="C13" location="'2-1'!A1" display="Vísitala hagsveiflunnar " xr:uid="{D7C3B1A2-C34C-4A2D-AC85-9BBE3DFB419D}"/>
    <hyperlink ref="C16" location="'2-4'!A1" display="Stuðningur við hagkerfið" xr:uid="{16DE0E0A-14B9-4159-998A-B5517B182C47}"/>
    <hyperlink ref="C17" location="'3-1'!A1" display="Afkoma ríkissjóðs 2019-2022" xr:uid="{620BCADB-29A4-4D5B-AD5B-2D69E7E14AC8}"/>
    <hyperlink ref="C18" location="'3-2'!A1" display="Skuldir ríkissjóðs 2019-2022" xr:uid="{521025BC-4428-40D7-9E78-4B778D7ACF86}"/>
    <hyperlink ref="C19" location="'4-1'!A1" display="Tekjubrú 2021" xr:uid="{C6457525-8793-42D8-AF4F-F53D3C65A1EA}"/>
    <hyperlink ref="C20" location="'4-2'!A1" display="Samsetning skatttekna 2022" xr:uid="{19D10378-794E-4B9E-899F-D09169D76EC9}"/>
    <hyperlink ref="C21" location="'4-3'!A1" display="Tekjubrú 2022" xr:uid="{92799D6A-8018-486F-87E8-E70978922E9A}"/>
    <hyperlink ref="C24" location="'5_2-1'!A1" display="Útgjaldaþróun rammasettra útgjalda" xr:uid="{A2BC2DB7-9B7D-4346-9EC1-2EB8755D8FB5}"/>
    <hyperlink ref="C23" location="'5_1-2'!A1" display="Breytingar eftir samanþjöppuðum málefnasviðum, félagsmál sundurliðuð" xr:uid="{ACC84D81-7B0E-4672-B17A-1703D72F36C1}"/>
    <hyperlink ref="C22" location="'5_1-1'!A1" display="Útgjaldabrú" xr:uid="{82262929-E1F8-4F02-B25E-6D68246A7CAE}"/>
    <hyperlink ref="C3" location="'1-1'!A1" display="Landsframleiðsla er nú meiri en í bjartsýnni sviðsmynd frá því í fyrra" xr:uid="{A4922D22-8D38-4ADC-B1ED-49A6D5BF7D3A}"/>
    <hyperlink ref="C4" location="'1-2'!A1" display="Atvinnuleysi hefur minnkað um meira en helming" xr:uid="{F2B3DA8C-8AFF-4D6B-952A-FC7CDD64F344}"/>
    <hyperlink ref="C6" location="'1-4'!A1" display="Skuldahorfur ríkissjóðs" xr:uid="{24E30A37-B34F-4805-A483-8EC6CA94BBFF}"/>
    <hyperlink ref="C7" location="'1-5'!A1" display="Tekjur verða meiri en áður var áætlað árið 2022 " xr:uid="{819378D2-25F4-4976-90D6-45F3A1CFDC55}"/>
    <hyperlink ref="C8" location="'1-6'!A1" display="Skipting 220 ma.kr. útgjaldaaukningar frá 2017" xr:uid="{C5BC9610-C9BC-44E4-B6E6-2B0D6B1F179E}"/>
    <hyperlink ref="C11" location="'1-9'!A1" display="Hlutfallsleg skipting rammasettra útgjalda 2022" xr:uid="{F86FC4E8-90EA-4B8A-B63F-BAF05A7F726E}"/>
    <hyperlink ref="C12" location="'1-10'!A1" display="Fjárfestingar ríkisins verða yfir meðaltali næstu ári" xr:uid="{7EC58AE4-C655-471B-B9A5-BFA291D1DD13}"/>
    <hyperlink ref="C5" location="'1-3'!A1" display="Afkomubati ríkissjóðs á milli áranna 2021 og 2022" xr:uid="{4042A710-B284-4501-9651-93DF76C5F0A2}"/>
    <hyperlink ref="C9" location="'1-7'!A1" display="Útgjöld til heilbrigðismála á föstu verðlagi" xr:uid="{68CB6052-639E-447B-B4E9-37A2F56043B2}"/>
    <hyperlink ref="C10" location="'1-8'!A1" display="Fjárveitingar til Landsspítala á föstu verðlagi" xr:uid="{F067F2B6-06D9-41BD-9285-61D149F432C3}"/>
    <hyperlink ref="C25" location="'11-1'!A1" display="Skuldir hrein staða" xr:uid="{CBFBC9C3-6B48-4028-888C-961D0088B465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2843-1385-42D4-B9CE-A94BF632882E}">
  <sheetPr>
    <tabColor rgb="FFFFFF00"/>
  </sheetPr>
  <dimension ref="A1:C11"/>
  <sheetViews>
    <sheetView workbookViewId="0">
      <selection sqref="A1:C10"/>
    </sheetView>
  </sheetViews>
  <sheetFormatPr defaultRowHeight="15"/>
  <cols>
    <col min="1" max="1" width="39.42578125" bestFit="1" customWidth="1"/>
  </cols>
  <sheetData>
    <row r="1" spans="1:3">
      <c r="B1" t="s">
        <v>117</v>
      </c>
      <c r="C1" t="s">
        <v>16</v>
      </c>
    </row>
    <row r="2" spans="1:3">
      <c r="A2" s="39" t="s">
        <v>101</v>
      </c>
      <c r="B2" s="43">
        <v>0.31519091659027093</v>
      </c>
      <c r="C2" s="16">
        <v>306200.59999999998</v>
      </c>
    </row>
    <row r="3" spans="1:3">
      <c r="A3" s="39" t="s">
        <v>107</v>
      </c>
      <c r="B3" s="43">
        <v>0.25903856047587764</v>
      </c>
      <c r="C3" s="16">
        <v>251649.9</v>
      </c>
    </row>
    <row r="4" spans="1:3">
      <c r="A4" s="39" t="s">
        <v>108</v>
      </c>
      <c r="B4" s="43">
        <v>0.12346792501229571</v>
      </c>
      <c r="C4" s="16">
        <v>119946.2</v>
      </c>
    </row>
    <row r="5" spans="1:3">
      <c r="A5" s="39" t="s">
        <v>109</v>
      </c>
      <c r="B5" s="43">
        <v>0.12117636183928672</v>
      </c>
      <c r="C5" s="16">
        <v>117720</v>
      </c>
    </row>
    <row r="6" spans="1:3">
      <c r="A6" s="39" t="s">
        <v>110</v>
      </c>
      <c r="B6" s="43">
        <v>5.187711160515858E-2</v>
      </c>
      <c r="C6" s="16">
        <v>50397.4</v>
      </c>
    </row>
    <row r="7" spans="1:3">
      <c r="A7" s="39" t="s">
        <v>111</v>
      </c>
      <c r="B7" s="43">
        <v>3.8543697295436663E-2</v>
      </c>
      <c r="C7" s="16">
        <v>37444.300000000003</v>
      </c>
    </row>
    <row r="8" spans="1:3">
      <c r="A8" s="39" t="s">
        <v>112</v>
      </c>
      <c r="B8" s="43">
        <v>3.4105710832355612E-2</v>
      </c>
      <c r="C8" s="16">
        <v>33132.9</v>
      </c>
    </row>
    <row r="9" spans="1:3">
      <c r="A9" s="39" t="s">
        <v>113</v>
      </c>
      <c r="B9" s="43">
        <v>3.115793010351459E-2</v>
      </c>
      <c r="C9" s="16">
        <v>30269.200000000001</v>
      </c>
    </row>
    <row r="10" spans="1:3">
      <c r="A10" s="39" t="s">
        <v>114</v>
      </c>
      <c r="B10" s="43">
        <v>2.5441786245803552E-2</v>
      </c>
      <c r="C10" s="16">
        <v>24716.1</v>
      </c>
    </row>
    <row r="11" spans="1:3">
      <c r="A11" s="40"/>
      <c r="B11" s="41">
        <f>SUM(B2:B10)</f>
        <v>1.0000000000000002</v>
      </c>
      <c r="C11" s="4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EF108-F264-4971-90D4-6B4073388596}">
  <sheetPr>
    <tabColor rgb="FFFFFF00"/>
  </sheetPr>
  <dimension ref="A1:D26"/>
  <sheetViews>
    <sheetView workbookViewId="0">
      <selection activeCell="O32" sqref="O32"/>
    </sheetView>
  </sheetViews>
  <sheetFormatPr defaultRowHeight="15"/>
  <sheetData>
    <row r="1" spans="1:4">
      <c r="A1" s="24"/>
      <c r="B1" s="24" t="s">
        <v>139</v>
      </c>
      <c r="C1" s="24" t="s">
        <v>138</v>
      </c>
      <c r="D1" s="24" t="s">
        <v>137</v>
      </c>
    </row>
    <row r="2" spans="1:4">
      <c r="A2" s="24">
        <v>1998</v>
      </c>
      <c r="B2" s="14">
        <v>2.6847506164982896E-2</v>
      </c>
      <c r="C2" s="24"/>
      <c r="D2" s="14">
        <v>1.9910939557495937E-2</v>
      </c>
    </row>
    <row r="3" spans="1:4">
      <c r="A3" s="24">
        <v>1999</v>
      </c>
      <c r="B3" s="14">
        <v>3.0782538297325458E-2</v>
      </c>
      <c r="C3" s="24"/>
      <c r="D3" s="14">
        <v>1.9910939557495937E-2</v>
      </c>
    </row>
    <row r="4" spans="1:4">
      <c r="A4" s="24">
        <v>2000</v>
      </c>
      <c r="B4" s="14">
        <v>2.7199916568131564E-2</v>
      </c>
      <c r="C4" s="24"/>
      <c r="D4" s="14">
        <v>1.9910939557495937E-2</v>
      </c>
    </row>
    <row r="5" spans="1:4">
      <c r="A5" s="24">
        <v>2001</v>
      </c>
      <c r="B5" s="14">
        <v>2.6175752265115412E-2</v>
      </c>
      <c r="C5" s="24"/>
      <c r="D5" s="14">
        <v>1.9910939557495937E-2</v>
      </c>
    </row>
    <row r="6" spans="1:4">
      <c r="A6" s="24">
        <v>2002</v>
      </c>
      <c r="B6" s="14">
        <v>2.4351979769124496E-2</v>
      </c>
      <c r="C6" s="24"/>
      <c r="D6" s="14">
        <v>1.9910939557495937E-2</v>
      </c>
    </row>
    <row r="7" spans="1:4">
      <c r="A7" s="24">
        <v>2003</v>
      </c>
      <c r="B7" s="14">
        <v>2.7146234942679245E-2</v>
      </c>
      <c r="C7" s="24"/>
      <c r="D7" s="14">
        <v>1.9910939557495937E-2</v>
      </c>
    </row>
    <row r="8" spans="1:4">
      <c r="A8" s="24">
        <v>2004</v>
      </c>
      <c r="B8" s="14">
        <v>2.4133603868836308E-2</v>
      </c>
      <c r="C8" s="24"/>
      <c r="D8" s="14">
        <v>1.9910939557495937E-2</v>
      </c>
    </row>
    <row r="9" spans="1:4">
      <c r="A9" s="24">
        <v>2005</v>
      </c>
      <c r="B9" s="14">
        <v>1.9489167423508709E-2</v>
      </c>
      <c r="C9" s="24"/>
      <c r="D9" s="14">
        <v>1.9910939557495937E-2</v>
      </c>
    </row>
    <row r="10" spans="1:4">
      <c r="A10" s="24">
        <v>2006</v>
      </c>
      <c r="B10" s="14">
        <v>1.9435185638435007E-2</v>
      </c>
      <c r="C10" s="24"/>
      <c r="D10" s="14">
        <v>1.9910939557495937E-2</v>
      </c>
    </row>
    <row r="11" spans="1:4">
      <c r="A11" s="24">
        <v>2007</v>
      </c>
      <c r="B11" s="14">
        <v>2.2606101643821593E-2</v>
      </c>
      <c r="C11" s="24"/>
      <c r="D11" s="14">
        <v>1.9910939557495937E-2</v>
      </c>
    </row>
    <row r="12" spans="1:4">
      <c r="A12" s="24">
        <v>2008</v>
      </c>
      <c r="B12" s="14">
        <v>2.4674019488244082E-2</v>
      </c>
      <c r="C12" s="24"/>
      <c r="D12" s="14">
        <v>1.9910939557495937E-2</v>
      </c>
    </row>
    <row r="13" spans="1:4">
      <c r="A13" s="24">
        <v>2009</v>
      </c>
      <c r="B13" s="14">
        <v>2.6197578864491994E-2</v>
      </c>
      <c r="C13" s="24"/>
      <c r="D13" s="14">
        <v>1.9910939557495937E-2</v>
      </c>
    </row>
    <row r="14" spans="1:4">
      <c r="A14" s="24">
        <v>2010</v>
      </c>
      <c r="B14" s="14">
        <v>2.0128108999165357E-2</v>
      </c>
      <c r="C14" s="24"/>
      <c r="D14" s="14">
        <v>1.9910939557495937E-2</v>
      </c>
    </row>
    <row r="15" spans="1:4">
      <c r="A15" s="24">
        <v>2011</v>
      </c>
      <c r="B15" s="14">
        <v>1.6943228051528345E-2</v>
      </c>
      <c r="C15" s="24"/>
      <c r="D15" s="14">
        <v>1.9910939557495937E-2</v>
      </c>
    </row>
    <row r="16" spans="1:4">
      <c r="A16" s="24">
        <v>2012</v>
      </c>
      <c r="B16" s="14">
        <v>1.5139928889635586E-2</v>
      </c>
      <c r="C16" s="24"/>
      <c r="D16" s="14">
        <v>1.9910939557495937E-2</v>
      </c>
    </row>
    <row r="17" spans="1:4">
      <c r="A17" s="24">
        <v>2013</v>
      </c>
      <c r="B17" s="14">
        <v>1.6453856459876577E-2</v>
      </c>
      <c r="C17" s="24"/>
      <c r="D17" s="14">
        <v>1.9910939557495937E-2</v>
      </c>
    </row>
    <row r="18" spans="1:4">
      <c r="A18" s="24">
        <v>2014</v>
      </c>
      <c r="B18" s="14">
        <v>1.7644697018731184E-2</v>
      </c>
      <c r="C18" s="24"/>
      <c r="D18" s="14">
        <v>1.9910939557495937E-2</v>
      </c>
    </row>
    <row r="19" spans="1:4">
      <c r="A19" s="24">
        <v>2015</v>
      </c>
      <c r="B19" s="14">
        <v>1.8373944598692772E-2</v>
      </c>
      <c r="C19" s="24"/>
      <c r="D19" s="14">
        <v>1.9910939557495937E-2</v>
      </c>
    </row>
    <row r="20" spans="1:4">
      <c r="A20" s="24">
        <v>2016</v>
      </c>
      <c r="B20" s="14">
        <v>1.6741545813686406E-2</v>
      </c>
      <c r="C20" s="24"/>
      <c r="D20" s="14">
        <v>1.9910939557495937E-2</v>
      </c>
    </row>
    <row r="21" spans="1:4">
      <c r="A21" s="24">
        <v>2017</v>
      </c>
      <c r="B21" s="14">
        <v>1.7512517518629169E-2</v>
      </c>
      <c r="C21" s="24"/>
      <c r="D21" s="14">
        <v>1.9910939557495937E-2</v>
      </c>
    </row>
    <row r="22" spans="1:4">
      <c r="A22" s="24">
        <v>2018</v>
      </c>
      <c r="B22" s="14">
        <v>1.9891019145526777E-2</v>
      </c>
      <c r="C22" s="24"/>
      <c r="D22" s="14">
        <v>1.9910939557495937E-2</v>
      </c>
    </row>
    <row r="23" spans="1:4">
      <c r="A23" s="24">
        <v>2019</v>
      </c>
      <c r="B23" s="14">
        <v>1.8692018577081589E-2</v>
      </c>
      <c r="C23" s="24"/>
      <c r="D23" s="14">
        <v>1.9910939557495937E-2</v>
      </c>
    </row>
    <row r="24" spans="1:4">
      <c r="A24" s="24">
        <v>2020</v>
      </c>
      <c r="B24" s="14">
        <v>2.2321804405768048E-2</v>
      </c>
      <c r="C24" s="24"/>
      <c r="D24" s="14">
        <v>1.9910939557495937E-2</v>
      </c>
    </row>
    <row r="25" spans="1:4">
      <c r="A25" s="24">
        <v>2021</v>
      </c>
      <c r="B25" s="14">
        <v>2.6241249940607822E-2</v>
      </c>
      <c r="C25" s="14">
        <v>2.6241249940607822E-2</v>
      </c>
      <c r="D25" s="14">
        <v>1.9910939557495937E-2</v>
      </c>
    </row>
    <row r="26" spans="1:4">
      <c r="A26" s="24">
        <v>2022</v>
      </c>
      <c r="B26" s="14">
        <v>2.5341137868689908E-2</v>
      </c>
      <c r="C26" s="46">
        <v>2.7273662197039535E-2</v>
      </c>
      <c r="D26" s="14">
        <v>1.9910939557495937E-2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34FC-CA9A-4F61-84F6-CC4754189215}">
  <sheetPr>
    <tabColor rgb="FFFF0000"/>
  </sheetPr>
  <dimension ref="A2:B215"/>
  <sheetViews>
    <sheetView topLeftCell="A7" workbookViewId="0"/>
  </sheetViews>
  <sheetFormatPr defaultRowHeight="15"/>
  <sheetData>
    <row r="2" spans="1:2">
      <c r="B2" t="s">
        <v>45</v>
      </c>
    </row>
    <row r="3" spans="1:2">
      <c r="A3" s="25">
        <v>37987</v>
      </c>
      <c r="B3" s="24">
        <v>-1.6437170443841227</v>
      </c>
    </row>
    <row r="4" spans="1:2">
      <c r="A4" s="25">
        <v>38018</v>
      </c>
      <c r="B4" s="24">
        <v>-0.68782345326377603</v>
      </c>
    </row>
    <row r="5" spans="1:2">
      <c r="A5" s="25">
        <v>38047</v>
      </c>
      <c r="B5" s="24">
        <v>-0.60418521697155692</v>
      </c>
    </row>
    <row r="6" spans="1:2">
      <c r="A6" s="25">
        <v>38078</v>
      </c>
      <c r="B6" s="24">
        <v>-0.63966615905613577</v>
      </c>
    </row>
    <row r="7" spans="1:2">
      <c r="A7" s="25">
        <v>38108</v>
      </c>
      <c r="B7" s="24">
        <v>-1.8525767498252601</v>
      </c>
    </row>
    <row r="8" spans="1:2">
      <c r="A8" s="25">
        <v>38139</v>
      </c>
      <c r="B8" s="24">
        <v>-0.4922018872946895</v>
      </c>
    </row>
    <row r="9" spans="1:2">
      <c r="A9" s="25">
        <v>38169</v>
      </c>
      <c r="B9" s="24">
        <v>-0.52652415728613922</v>
      </c>
    </row>
    <row r="10" spans="1:2">
      <c r="A10" s="25">
        <v>38200</v>
      </c>
      <c r="B10" s="24">
        <v>-0.56954767272768025</v>
      </c>
    </row>
    <row r="11" spans="1:2">
      <c r="A11" s="25">
        <v>38231</v>
      </c>
      <c r="B11" s="24">
        <v>-0.36885736828080762</v>
      </c>
    </row>
    <row r="12" spans="1:2">
      <c r="A12" s="25">
        <v>38261</v>
      </c>
      <c r="B12" s="24">
        <v>-0.16532640457392508</v>
      </c>
    </row>
    <row r="13" spans="1:2">
      <c r="A13" s="25">
        <v>38292</v>
      </c>
      <c r="B13" s="24">
        <v>0.18915282816085191</v>
      </c>
    </row>
    <row r="14" spans="1:2">
      <c r="A14" s="25">
        <v>38322</v>
      </c>
      <c r="B14" s="24">
        <v>0.9921058416756342</v>
      </c>
    </row>
    <row r="15" spans="1:2">
      <c r="A15" s="25">
        <v>38353</v>
      </c>
      <c r="B15" s="24">
        <v>1.4308816132543323</v>
      </c>
    </row>
    <row r="16" spans="1:2">
      <c r="A16" s="25">
        <v>38384</v>
      </c>
      <c r="B16" s="24">
        <v>1.2383678810927903</v>
      </c>
    </row>
    <row r="17" spans="1:2">
      <c r="A17" s="25">
        <v>38412</v>
      </c>
      <c r="B17" s="24">
        <v>1.5019671053149966</v>
      </c>
    </row>
    <row r="18" spans="1:2">
      <c r="A18" s="25">
        <v>38443</v>
      </c>
      <c r="B18" s="24">
        <v>2.6436130074447712</v>
      </c>
    </row>
    <row r="19" spans="1:2">
      <c r="A19" s="25">
        <v>38473</v>
      </c>
      <c r="B19" s="24">
        <v>2.0793480604380559</v>
      </c>
    </row>
    <row r="20" spans="1:2">
      <c r="A20" s="25">
        <v>38504</v>
      </c>
      <c r="B20" s="24">
        <v>2.5295680144395809</v>
      </c>
    </row>
    <row r="21" spans="1:2">
      <c r="A21" s="25">
        <v>38534</v>
      </c>
      <c r="B21" s="24">
        <v>2.2383618904759337</v>
      </c>
    </row>
    <row r="22" spans="1:2">
      <c r="A22" s="25">
        <v>38565</v>
      </c>
      <c r="B22" s="24">
        <v>3.5361894360624615</v>
      </c>
    </row>
    <row r="23" spans="1:2">
      <c r="A23" s="25">
        <v>38596</v>
      </c>
      <c r="B23" s="24">
        <v>3.6049091447102839</v>
      </c>
    </row>
    <row r="24" spans="1:2">
      <c r="A24" s="25">
        <v>38626</v>
      </c>
      <c r="B24" s="24">
        <v>2.4648454976437391</v>
      </c>
    </row>
    <row r="25" spans="1:2">
      <c r="A25" s="25">
        <v>38657</v>
      </c>
      <c r="B25" s="24">
        <v>3.3512167763274263</v>
      </c>
    </row>
    <row r="26" spans="1:2">
      <c r="A26" s="25">
        <v>38687</v>
      </c>
      <c r="B26" s="24">
        <v>3.9607803712228025</v>
      </c>
    </row>
    <row r="27" spans="1:2">
      <c r="A27" s="25">
        <v>38718</v>
      </c>
      <c r="B27" s="24">
        <v>4.2194598451653631</v>
      </c>
    </row>
    <row r="28" spans="1:2">
      <c r="A28" s="25">
        <v>38749</v>
      </c>
      <c r="B28" s="24">
        <v>4.6908761833216701</v>
      </c>
    </row>
    <row r="29" spans="1:2">
      <c r="A29" s="25">
        <v>38777</v>
      </c>
      <c r="B29" s="24">
        <v>5.5799015780216248</v>
      </c>
    </row>
    <row r="30" spans="1:2">
      <c r="A30" s="25">
        <v>38808</v>
      </c>
      <c r="B30" s="24">
        <v>1.3954930377617205</v>
      </c>
    </row>
    <row r="31" spans="1:2">
      <c r="A31" s="25">
        <v>38838</v>
      </c>
      <c r="B31" s="24">
        <v>3.3563588187014823</v>
      </c>
    </row>
    <row r="32" spans="1:2">
      <c r="A32" s="25">
        <v>38869</v>
      </c>
      <c r="B32" s="24">
        <v>3.0148224461526079</v>
      </c>
    </row>
    <row r="33" spans="1:2">
      <c r="A33" s="25">
        <v>38899</v>
      </c>
      <c r="B33" s="24">
        <v>2.169432530904122</v>
      </c>
    </row>
    <row r="34" spans="1:2">
      <c r="A34" s="25">
        <v>38930</v>
      </c>
      <c r="B34" s="24">
        <v>3.0327862437300745</v>
      </c>
    </row>
    <row r="35" spans="1:2">
      <c r="A35" s="25">
        <v>38961</v>
      </c>
      <c r="B35" s="24">
        <v>2.7564940365207478</v>
      </c>
    </row>
    <row r="36" spans="1:2">
      <c r="A36" s="25">
        <v>38991</v>
      </c>
      <c r="B36" s="24">
        <v>3.8466120914912354</v>
      </c>
    </row>
    <row r="37" spans="1:2">
      <c r="A37" s="25">
        <v>39022</v>
      </c>
      <c r="B37" s="24">
        <v>3.178524453317304</v>
      </c>
    </row>
    <row r="38" spans="1:2">
      <c r="A38" s="25">
        <v>39052</v>
      </c>
      <c r="B38" s="24">
        <v>3.8044925325152623</v>
      </c>
    </row>
    <row r="39" spans="1:2">
      <c r="A39" s="25">
        <v>39083</v>
      </c>
      <c r="B39" s="24">
        <v>3.7996542160924354</v>
      </c>
    </row>
    <row r="40" spans="1:2">
      <c r="A40" s="25">
        <v>39114</v>
      </c>
      <c r="B40" s="24">
        <v>4.3682898773749459</v>
      </c>
    </row>
    <row r="41" spans="1:2">
      <c r="A41" s="25">
        <v>39142</v>
      </c>
      <c r="B41" s="24">
        <v>4.8162933085471105</v>
      </c>
    </row>
    <row r="42" spans="1:2">
      <c r="A42" s="25">
        <v>39173</v>
      </c>
      <c r="B42" s="24">
        <v>4.3816055713095459</v>
      </c>
    </row>
    <row r="43" spans="1:2">
      <c r="A43" s="25">
        <v>39203</v>
      </c>
      <c r="B43" s="24">
        <v>5.5704416561798231</v>
      </c>
    </row>
    <row r="44" spans="1:2">
      <c r="A44" s="25">
        <v>39234</v>
      </c>
      <c r="B44" s="24">
        <v>4.2776765431403767</v>
      </c>
    </row>
    <row r="45" spans="1:2">
      <c r="A45" s="25">
        <v>39264</v>
      </c>
      <c r="B45" s="24">
        <v>5.5597437786357284</v>
      </c>
    </row>
    <row r="46" spans="1:2">
      <c r="A46" s="25">
        <v>39295</v>
      </c>
      <c r="B46" s="24">
        <v>5.5122034583654491</v>
      </c>
    </row>
    <row r="47" spans="1:2">
      <c r="A47" s="25">
        <v>39326</v>
      </c>
      <c r="B47" s="24">
        <v>4.029361068329921</v>
      </c>
    </row>
    <row r="48" spans="1:2">
      <c r="A48" s="25">
        <v>39356</v>
      </c>
      <c r="B48" s="24">
        <v>6.9040169665142326</v>
      </c>
    </row>
    <row r="49" spans="1:2">
      <c r="A49" s="25">
        <v>39387</v>
      </c>
      <c r="B49" s="24">
        <v>6.7952338478684409</v>
      </c>
    </row>
    <row r="50" spans="1:2">
      <c r="A50" s="25">
        <v>39417</v>
      </c>
      <c r="B50" s="24">
        <v>5.7282768877044532</v>
      </c>
    </row>
    <row r="51" spans="1:2">
      <c r="A51" s="25">
        <v>39448</v>
      </c>
      <c r="B51" s="24">
        <v>5.7353680946398233</v>
      </c>
    </row>
    <row r="52" spans="1:2">
      <c r="A52" s="25">
        <v>39479</v>
      </c>
      <c r="B52" s="24">
        <v>5.512877906539738</v>
      </c>
    </row>
    <row r="53" spans="1:2">
      <c r="A53" s="25">
        <v>39508</v>
      </c>
      <c r="B53" s="24">
        <v>3.6449232652471086</v>
      </c>
    </row>
    <row r="54" spans="1:2">
      <c r="A54" s="25">
        <v>39539</v>
      </c>
      <c r="B54" s="24">
        <v>3.5953586271703104</v>
      </c>
    </row>
    <row r="55" spans="1:2">
      <c r="A55" s="25">
        <v>39569</v>
      </c>
      <c r="B55" s="24">
        <v>2.8182652844945895</v>
      </c>
    </row>
    <row r="56" spans="1:2">
      <c r="A56" s="25">
        <v>39600</v>
      </c>
      <c r="B56" s="24">
        <v>1.3533956275921279</v>
      </c>
    </row>
    <row r="57" spans="1:2">
      <c r="A57" s="25">
        <v>39630</v>
      </c>
      <c r="B57" s="24">
        <v>1.3944379430277818</v>
      </c>
    </row>
    <row r="58" spans="1:2">
      <c r="A58" s="25">
        <v>39661</v>
      </c>
      <c r="B58" s="24">
        <v>1.1458722173824161</v>
      </c>
    </row>
    <row r="59" spans="1:2">
      <c r="A59" s="25">
        <v>39692</v>
      </c>
      <c r="B59" s="24">
        <v>1.1155431906398363</v>
      </c>
    </row>
    <row r="60" spans="1:2">
      <c r="A60" s="25">
        <v>39722</v>
      </c>
      <c r="B60" s="24">
        <v>-0.55681657850079103</v>
      </c>
    </row>
    <row r="61" spans="1:2">
      <c r="A61" s="25">
        <v>39753</v>
      </c>
      <c r="B61" s="24">
        <v>-3.6423572052285937</v>
      </c>
    </row>
    <row r="62" spans="1:2">
      <c r="A62" s="25">
        <v>39783</v>
      </c>
      <c r="B62" s="24">
        <v>-4.0041698627503974</v>
      </c>
    </row>
    <row r="63" spans="1:2">
      <c r="A63" s="25">
        <v>39814</v>
      </c>
      <c r="B63" s="24">
        <v>-3.8421986040114162</v>
      </c>
    </row>
    <row r="64" spans="1:2">
      <c r="A64" s="25">
        <v>39845</v>
      </c>
      <c r="B64" s="24">
        <v>-4.6619984587659253</v>
      </c>
    </row>
    <row r="65" spans="1:2">
      <c r="A65" s="25">
        <v>39873</v>
      </c>
      <c r="B65" s="24">
        <v>-5.1643940189078288</v>
      </c>
    </row>
    <row r="66" spans="1:2">
      <c r="A66" s="25">
        <v>39904</v>
      </c>
      <c r="B66" s="24">
        <v>-4.5159793357808766</v>
      </c>
    </row>
    <row r="67" spans="1:2">
      <c r="A67" s="25">
        <v>39934</v>
      </c>
      <c r="B67" s="24">
        <v>-5.3786690715640724</v>
      </c>
    </row>
    <row r="68" spans="1:2">
      <c r="A68" s="25">
        <v>39965</v>
      </c>
      <c r="B68" s="24">
        <v>-4.2560581160577566</v>
      </c>
    </row>
    <row r="69" spans="1:2">
      <c r="A69" s="25">
        <v>39995</v>
      </c>
      <c r="B69" s="24">
        <v>-3.6679849502371513</v>
      </c>
    </row>
    <row r="70" spans="1:2">
      <c r="A70" s="25">
        <v>40026</v>
      </c>
      <c r="B70" s="24">
        <v>-4.7400747288716421</v>
      </c>
    </row>
    <row r="71" spans="1:2">
      <c r="A71" s="25">
        <v>40057</v>
      </c>
      <c r="B71" s="24">
        <v>-4.5266464977859471</v>
      </c>
    </row>
    <row r="72" spans="1:2">
      <c r="A72" s="25">
        <v>40087</v>
      </c>
      <c r="B72" s="24">
        <v>-4.4155432886182675</v>
      </c>
    </row>
    <row r="73" spans="1:2">
      <c r="A73" s="25">
        <v>40118</v>
      </c>
      <c r="B73" s="24">
        <v>-4.6471390375570687</v>
      </c>
    </row>
    <row r="74" spans="1:2">
      <c r="A74" s="25">
        <v>40148</v>
      </c>
      <c r="B74" s="24">
        <v>-4.528989962117179</v>
      </c>
    </row>
    <row r="75" spans="1:2">
      <c r="A75" s="25">
        <v>40179</v>
      </c>
      <c r="B75" s="24">
        <v>-4.5918225476727645</v>
      </c>
    </row>
    <row r="76" spans="1:2">
      <c r="A76" s="25">
        <v>40210</v>
      </c>
      <c r="B76" s="24">
        <v>-4.5337497133132878</v>
      </c>
    </row>
    <row r="77" spans="1:2">
      <c r="A77" s="25">
        <v>40238</v>
      </c>
      <c r="B77" s="24">
        <v>-3.6084010823437338</v>
      </c>
    </row>
    <row r="78" spans="1:2">
      <c r="A78" s="25">
        <v>40269</v>
      </c>
      <c r="B78" s="24">
        <v>-4.574556640163463</v>
      </c>
    </row>
    <row r="79" spans="1:2">
      <c r="A79" s="25">
        <v>40299</v>
      </c>
      <c r="B79" s="24">
        <v>-4.3957285834650088</v>
      </c>
    </row>
    <row r="80" spans="1:2">
      <c r="A80" s="25">
        <v>40330</v>
      </c>
      <c r="B80" s="24">
        <v>-3.1408031255527633</v>
      </c>
    </row>
    <row r="81" spans="1:2">
      <c r="A81" s="25">
        <v>40360</v>
      </c>
      <c r="B81" s="24">
        <v>-3.1787908571962342</v>
      </c>
    </row>
    <row r="82" spans="1:2">
      <c r="A82" s="25">
        <v>40391</v>
      </c>
      <c r="B82" s="24">
        <v>-3.2822177886544877</v>
      </c>
    </row>
    <row r="83" spans="1:2">
      <c r="A83" s="25">
        <v>40422</v>
      </c>
      <c r="B83" s="24">
        <v>-3.0929135171098459</v>
      </c>
    </row>
    <row r="84" spans="1:2">
      <c r="A84" s="25">
        <v>40452</v>
      </c>
      <c r="B84" s="24">
        <v>-3.6952663639145138</v>
      </c>
    </row>
    <row r="85" spans="1:2">
      <c r="A85" s="25">
        <v>40483</v>
      </c>
      <c r="B85" s="24">
        <v>-3.3346440600992859</v>
      </c>
    </row>
    <row r="86" spans="1:2">
      <c r="A86" s="25">
        <v>40513</v>
      </c>
      <c r="B86" s="24">
        <v>-2.9182591272736689</v>
      </c>
    </row>
    <row r="87" spans="1:2">
      <c r="A87" s="25">
        <v>40544</v>
      </c>
      <c r="B87" s="24">
        <v>-3.0553430269447475</v>
      </c>
    </row>
    <row r="88" spans="1:2">
      <c r="A88" s="25">
        <v>40575</v>
      </c>
      <c r="B88" s="24">
        <v>-3.667093489966271</v>
      </c>
    </row>
    <row r="89" spans="1:2">
      <c r="A89" s="25">
        <v>40603</v>
      </c>
      <c r="B89" s="24">
        <v>-2.9858918649289277</v>
      </c>
    </row>
    <row r="90" spans="1:2">
      <c r="A90" s="25">
        <v>40634</v>
      </c>
      <c r="B90" s="24">
        <v>-2.9329751637182335</v>
      </c>
    </row>
    <row r="91" spans="1:2">
      <c r="A91" s="25">
        <v>40664</v>
      </c>
      <c r="B91" s="24">
        <v>-1.7220919139966933</v>
      </c>
    </row>
    <row r="92" spans="1:2">
      <c r="A92" s="25">
        <v>40695</v>
      </c>
      <c r="B92" s="24">
        <v>-1.9736339316609119</v>
      </c>
    </row>
    <row r="93" spans="1:2">
      <c r="A93" s="25">
        <v>40725</v>
      </c>
      <c r="B93" s="24">
        <v>-2.1080619597619465</v>
      </c>
    </row>
    <row r="94" spans="1:2">
      <c r="A94" s="25">
        <v>40756</v>
      </c>
      <c r="B94" s="24">
        <v>-1.3592394325827706</v>
      </c>
    </row>
    <row r="95" spans="1:2">
      <c r="A95" s="25">
        <v>40787</v>
      </c>
      <c r="B95" s="24">
        <v>-1.9688762384623559</v>
      </c>
    </row>
    <row r="96" spans="1:2">
      <c r="A96" s="25">
        <v>40817</v>
      </c>
      <c r="B96" s="24">
        <v>-2.2308041084135866</v>
      </c>
    </row>
    <row r="97" spans="1:2">
      <c r="A97" s="25">
        <v>40848</v>
      </c>
      <c r="B97" s="24">
        <v>-2.0125262107402571</v>
      </c>
    </row>
    <row r="98" spans="1:2">
      <c r="A98" s="25">
        <v>40878</v>
      </c>
      <c r="B98" s="24">
        <v>-1.7226815326507214</v>
      </c>
    </row>
    <row r="99" spans="1:2">
      <c r="A99" s="25">
        <v>40909</v>
      </c>
      <c r="B99" s="24">
        <v>-1.6766598488536986</v>
      </c>
    </row>
    <row r="100" spans="1:2">
      <c r="A100" s="25">
        <v>40940</v>
      </c>
      <c r="B100" s="24">
        <v>-1.8982518250299931</v>
      </c>
    </row>
    <row r="101" spans="1:2">
      <c r="A101" s="25">
        <v>40969</v>
      </c>
      <c r="B101" s="24">
        <v>-2.0330800618537821</v>
      </c>
    </row>
    <row r="102" spans="1:2">
      <c r="A102" s="25">
        <v>41000</v>
      </c>
      <c r="B102" s="24">
        <v>-1.7081846080412568</v>
      </c>
    </row>
    <row r="103" spans="1:2">
      <c r="A103" s="25">
        <v>41030</v>
      </c>
      <c r="B103" s="24">
        <v>-1.1994915166736362</v>
      </c>
    </row>
    <row r="104" spans="1:2">
      <c r="A104" s="25">
        <v>41061</v>
      </c>
      <c r="B104" s="24">
        <v>-0.92797385549513278</v>
      </c>
    </row>
    <row r="105" spans="1:2">
      <c r="A105" s="25">
        <v>41091</v>
      </c>
      <c r="B105" s="24">
        <v>-1.1420573883003364</v>
      </c>
    </row>
    <row r="106" spans="1:2">
      <c r="A106" s="25">
        <v>41122</v>
      </c>
      <c r="B106" s="24">
        <v>-1.5645020298898435</v>
      </c>
    </row>
    <row r="107" spans="1:2">
      <c r="A107" s="25">
        <v>41153</v>
      </c>
      <c r="B107" s="24">
        <v>-1.4140026639727996</v>
      </c>
    </row>
    <row r="108" spans="1:2">
      <c r="A108" s="25">
        <v>41183</v>
      </c>
      <c r="B108" s="24">
        <v>-1.1368485428925734</v>
      </c>
    </row>
    <row r="109" spans="1:2">
      <c r="A109" s="25">
        <v>41214</v>
      </c>
      <c r="B109" s="24">
        <v>-1.5892435348262912</v>
      </c>
    </row>
    <row r="110" spans="1:2">
      <c r="A110" s="25">
        <v>41244</v>
      </c>
      <c r="B110" s="24">
        <v>-1.7772513003832433</v>
      </c>
    </row>
    <row r="111" spans="1:2">
      <c r="A111" s="25">
        <v>41275</v>
      </c>
      <c r="B111" s="24">
        <v>-1.9299311736978864</v>
      </c>
    </row>
    <row r="112" spans="1:2">
      <c r="A112" s="25">
        <v>41306</v>
      </c>
      <c r="B112" s="24">
        <v>-1.5051188558482691</v>
      </c>
    </row>
    <row r="113" spans="1:2">
      <c r="A113" s="25">
        <v>41334</v>
      </c>
      <c r="B113" s="24">
        <v>-1.8394236270027009</v>
      </c>
    </row>
    <row r="114" spans="1:2">
      <c r="A114" s="25">
        <v>41365</v>
      </c>
      <c r="B114" s="24">
        <v>-0.59065344860413371</v>
      </c>
    </row>
    <row r="115" spans="1:2">
      <c r="A115" s="25">
        <v>41395</v>
      </c>
      <c r="B115" s="24">
        <v>-0.75622144192702112</v>
      </c>
    </row>
    <row r="116" spans="1:2">
      <c r="A116" s="25">
        <v>41426</v>
      </c>
      <c r="B116" s="24">
        <v>-1.7636687908480291</v>
      </c>
    </row>
    <row r="117" spans="1:2">
      <c r="A117" s="25">
        <v>41456</v>
      </c>
      <c r="B117" s="24">
        <v>-0.64390660517769593</v>
      </c>
    </row>
    <row r="118" spans="1:2">
      <c r="A118" s="25">
        <v>41487</v>
      </c>
      <c r="B118" s="24">
        <v>-0.85382372265714834</v>
      </c>
    </row>
    <row r="119" spans="1:2">
      <c r="A119" s="25">
        <v>41518</v>
      </c>
      <c r="B119" s="24">
        <v>-0.88569075133860875</v>
      </c>
    </row>
    <row r="120" spans="1:2">
      <c r="A120" s="25">
        <v>41548</v>
      </c>
      <c r="B120" s="24">
        <v>-0.93603937002095328</v>
      </c>
    </row>
    <row r="121" spans="1:2">
      <c r="A121" s="25">
        <v>41579</v>
      </c>
      <c r="B121" s="24">
        <v>-1.5421260849856466</v>
      </c>
    </row>
    <row r="122" spans="1:2">
      <c r="A122" s="25">
        <v>41609</v>
      </c>
      <c r="B122" s="24">
        <v>-0.82612783840988957</v>
      </c>
    </row>
    <row r="123" spans="1:2">
      <c r="A123" s="25">
        <v>41640</v>
      </c>
      <c r="B123" s="24">
        <v>-1.3119453210617671</v>
      </c>
    </row>
    <row r="124" spans="1:2">
      <c r="A124" s="25">
        <v>41671</v>
      </c>
      <c r="B124" s="24">
        <v>-1.0255973876573858</v>
      </c>
    </row>
    <row r="125" spans="1:2">
      <c r="A125" s="25">
        <v>41699</v>
      </c>
      <c r="B125" s="24">
        <v>-1.0193243759860799</v>
      </c>
    </row>
    <row r="126" spans="1:2">
      <c r="A126" s="25">
        <v>41730</v>
      </c>
      <c r="B126" s="24">
        <v>-1.2631862027920207</v>
      </c>
    </row>
    <row r="127" spans="1:2">
      <c r="A127" s="25">
        <v>41760</v>
      </c>
      <c r="B127" s="24">
        <v>-0.49694757574068699</v>
      </c>
    </row>
    <row r="128" spans="1:2">
      <c r="A128" s="25">
        <v>41791</v>
      </c>
      <c r="B128" s="24">
        <v>-0.7056805748102869</v>
      </c>
    </row>
    <row r="129" spans="1:2">
      <c r="A129" s="25">
        <v>41821</v>
      </c>
      <c r="B129" s="24">
        <v>-0.75604326230584229</v>
      </c>
    </row>
    <row r="130" spans="1:2">
      <c r="A130" s="25">
        <v>41852</v>
      </c>
      <c r="B130" s="24">
        <v>-1.2042114845121643</v>
      </c>
    </row>
    <row r="131" spans="1:2">
      <c r="A131" s="25">
        <v>41883</v>
      </c>
      <c r="B131" s="24">
        <v>-0.73894509274455333</v>
      </c>
    </row>
    <row r="132" spans="1:2">
      <c r="A132" s="25">
        <v>41913</v>
      </c>
      <c r="B132" s="24">
        <v>-0.56353869464496953</v>
      </c>
    </row>
    <row r="133" spans="1:2">
      <c r="A133" s="25">
        <v>41944</v>
      </c>
      <c r="B133" s="24">
        <v>-1.2836291522189611</v>
      </c>
    </row>
    <row r="134" spans="1:2">
      <c r="A134" s="25">
        <v>41974</v>
      </c>
      <c r="B134" s="24">
        <v>-0.84780203711600388</v>
      </c>
    </row>
    <row r="135" spans="1:2">
      <c r="A135" s="25">
        <v>42005</v>
      </c>
      <c r="B135" s="24">
        <v>-1.1997876262876377</v>
      </c>
    </row>
    <row r="136" spans="1:2">
      <c r="A136" s="25">
        <v>42036</v>
      </c>
      <c r="B136" s="24">
        <v>-0.45590316874301456</v>
      </c>
    </row>
    <row r="137" spans="1:2">
      <c r="A137" s="25">
        <v>42064</v>
      </c>
      <c r="B137" s="24">
        <v>-0.2698536168936439</v>
      </c>
    </row>
    <row r="138" spans="1:2">
      <c r="A138" s="25">
        <v>42095</v>
      </c>
      <c r="B138" s="24">
        <v>-0.4187447203057667</v>
      </c>
    </row>
    <row r="139" spans="1:2">
      <c r="A139" s="25">
        <v>42125</v>
      </c>
      <c r="B139" s="24">
        <v>-1.048826111399155</v>
      </c>
    </row>
    <row r="140" spans="1:2">
      <c r="A140" s="25">
        <v>42156</v>
      </c>
      <c r="B140" s="24">
        <v>0.74785315626313109</v>
      </c>
    </row>
    <row r="141" spans="1:2">
      <c r="A141" s="25">
        <v>42186</v>
      </c>
      <c r="B141" s="24">
        <v>2.5949617372285377E-2</v>
      </c>
    </row>
    <row r="142" spans="1:2">
      <c r="A142" s="25">
        <v>42217</v>
      </c>
      <c r="B142" s="24">
        <v>-0.1169352711409592</v>
      </c>
    </row>
    <row r="143" spans="1:2">
      <c r="A143" s="25">
        <v>42248</v>
      </c>
      <c r="B143" s="24">
        <v>-1.363708873676428E-2</v>
      </c>
    </row>
    <row r="144" spans="1:2">
      <c r="A144" s="25">
        <v>42278</v>
      </c>
      <c r="B144" s="24">
        <v>9.3307506271037621E-2</v>
      </c>
    </row>
    <row r="145" spans="1:2">
      <c r="A145" s="25">
        <v>42309</v>
      </c>
      <c r="B145" s="24">
        <v>0.78837666087948255</v>
      </c>
    </row>
    <row r="146" spans="1:2">
      <c r="A146" s="25">
        <v>42339</v>
      </c>
      <c r="B146" s="24">
        <v>1.0612243863125745</v>
      </c>
    </row>
    <row r="147" spans="1:2">
      <c r="A147" s="25">
        <v>42370</v>
      </c>
      <c r="B147" s="24">
        <v>0.85196515274563245</v>
      </c>
    </row>
    <row r="148" spans="1:2">
      <c r="A148" s="25">
        <v>42401</v>
      </c>
      <c r="B148" s="24">
        <v>1.7991715366264367</v>
      </c>
    </row>
    <row r="149" spans="1:2">
      <c r="A149" s="25">
        <v>42430</v>
      </c>
      <c r="B149" s="24">
        <v>0.6606216709034608</v>
      </c>
    </row>
    <row r="150" spans="1:2">
      <c r="A150" s="25">
        <v>42461</v>
      </c>
      <c r="B150" s="24">
        <v>1.8435557005881635</v>
      </c>
    </row>
    <row r="151" spans="1:2">
      <c r="A151" s="25">
        <v>42491</v>
      </c>
      <c r="B151" s="24">
        <v>1.9080646550135505</v>
      </c>
    </row>
    <row r="152" spans="1:2">
      <c r="A152" s="25">
        <v>42522</v>
      </c>
      <c r="B152" s="24">
        <v>1.0981610745874464</v>
      </c>
    </row>
    <row r="153" spans="1:2">
      <c r="A153" s="25">
        <v>42552</v>
      </c>
      <c r="B153" s="24">
        <v>1.3691110961012791</v>
      </c>
    </row>
    <row r="154" spans="1:2">
      <c r="A154" s="25">
        <v>42583</v>
      </c>
      <c r="B154" s="24">
        <v>2.1437404702881735</v>
      </c>
    </row>
    <row r="155" spans="1:2">
      <c r="A155" s="25">
        <v>42614</v>
      </c>
      <c r="B155" s="24">
        <v>1.6969575813231914</v>
      </c>
    </row>
    <row r="156" spans="1:2">
      <c r="A156" s="25">
        <v>42644</v>
      </c>
      <c r="B156" s="24">
        <v>1.4985918348847964</v>
      </c>
    </row>
    <row r="157" spans="1:2">
      <c r="A157" s="25">
        <v>42675</v>
      </c>
      <c r="B157" s="24">
        <v>2.8328724571441324</v>
      </c>
    </row>
    <row r="158" spans="1:2">
      <c r="A158" s="25">
        <v>42705</v>
      </c>
      <c r="B158" s="24">
        <v>2.3640206475351406</v>
      </c>
    </row>
    <row r="159" spans="1:2">
      <c r="A159" s="25">
        <v>42736</v>
      </c>
      <c r="B159" s="24">
        <v>2.1199565603070152</v>
      </c>
    </row>
    <row r="160" spans="1:2">
      <c r="A160" s="25">
        <v>42767</v>
      </c>
      <c r="B160" s="24">
        <v>2.207015289963381</v>
      </c>
    </row>
    <row r="161" spans="1:2">
      <c r="A161" s="25">
        <v>42795</v>
      </c>
      <c r="B161" s="24">
        <v>3.646413823716673</v>
      </c>
    </row>
    <row r="162" spans="1:2">
      <c r="A162" s="25">
        <v>42826</v>
      </c>
      <c r="B162" s="24">
        <v>1.8853464380414089</v>
      </c>
    </row>
    <row r="163" spans="1:2">
      <c r="A163" s="25">
        <v>42856</v>
      </c>
      <c r="B163" s="24">
        <v>3.9060613391481569</v>
      </c>
    </row>
    <row r="164" spans="1:2">
      <c r="A164" s="25">
        <v>42887</v>
      </c>
      <c r="B164" s="24">
        <v>2.9737221428436689</v>
      </c>
    </row>
    <row r="165" spans="1:2">
      <c r="A165" s="25">
        <v>42917</v>
      </c>
      <c r="B165" s="24">
        <v>2.2067170385276458</v>
      </c>
    </row>
    <row r="166" spans="1:2">
      <c r="A166" s="25">
        <v>42948</v>
      </c>
      <c r="B166" s="24">
        <v>1.8368879595455181</v>
      </c>
    </row>
    <row r="167" spans="1:2">
      <c r="A167" s="25">
        <v>42979</v>
      </c>
      <c r="B167" s="24">
        <v>1.9160715452260135</v>
      </c>
    </row>
    <row r="168" spans="1:2">
      <c r="A168" s="25">
        <v>43009</v>
      </c>
      <c r="B168" s="24">
        <v>2.737231114389751</v>
      </c>
    </row>
    <row r="169" spans="1:2">
      <c r="A169" s="25">
        <v>43040</v>
      </c>
      <c r="B169" s="24">
        <v>2.5366813364528173</v>
      </c>
    </row>
    <row r="170" spans="1:2">
      <c r="A170" s="25">
        <v>43070</v>
      </c>
      <c r="B170" s="24">
        <v>2.5002152145748071</v>
      </c>
    </row>
    <row r="171" spans="1:2">
      <c r="A171" s="25">
        <v>43101</v>
      </c>
      <c r="B171" s="24">
        <v>3.3810847581239849</v>
      </c>
    </row>
    <row r="172" spans="1:2">
      <c r="A172" s="25">
        <v>43132</v>
      </c>
      <c r="B172" s="24">
        <v>2.470907587037273</v>
      </c>
    </row>
    <row r="173" spans="1:2">
      <c r="A173" s="25">
        <v>43160</v>
      </c>
      <c r="B173" s="24">
        <v>2.8511135365504332</v>
      </c>
    </row>
    <row r="174" spans="1:2">
      <c r="A174" s="25">
        <v>43191</v>
      </c>
      <c r="B174" s="24">
        <v>3.7343111009126191</v>
      </c>
    </row>
    <row r="175" spans="1:2">
      <c r="A175" s="25">
        <v>43221</v>
      </c>
      <c r="B175" s="24">
        <v>2.4443691935722387</v>
      </c>
    </row>
    <row r="176" spans="1:2">
      <c r="A176" s="25">
        <v>43252</v>
      </c>
      <c r="B176" s="24">
        <v>2.0113189561784579</v>
      </c>
    </row>
    <row r="177" spans="1:2">
      <c r="A177" s="25">
        <v>43282</v>
      </c>
      <c r="B177" s="24">
        <v>1.9826085657511361</v>
      </c>
    </row>
    <row r="178" spans="1:2">
      <c r="A178" s="25">
        <v>43313</v>
      </c>
      <c r="B178" s="24">
        <v>2.8666609819027902</v>
      </c>
    </row>
    <row r="179" spans="1:2">
      <c r="A179" s="25">
        <v>43344</v>
      </c>
      <c r="B179" s="24">
        <v>1.4115092633698292</v>
      </c>
    </row>
    <row r="180" spans="1:2">
      <c r="A180" s="25">
        <v>43374</v>
      </c>
      <c r="B180" s="24">
        <v>1.514516006310539</v>
      </c>
    </row>
    <row r="181" spans="1:2">
      <c r="A181" s="25">
        <v>43405</v>
      </c>
      <c r="B181" s="24">
        <v>1.259505791218853</v>
      </c>
    </row>
    <row r="182" spans="1:2">
      <c r="A182" s="25">
        <v>43435</v>
      </c>
      <c r="B182" s="24">
        <v>0.42928254649543585</v>
      </c>
    </row>
    <row r="183" spans="1:2">
      <c r="A183" s="25">
        <v>43466</v>
      </c>
      <c r="B183" s="24">
        <v>0.63311448744427268</v>
      </c>
    </row>
    <row r="184" spans="1:2">
      <c r="A184" s="25">
        <v>43497</v>
      </c>
      <c r="B184" s="24">
        <v>1.0636037897866746</v>
      </c>
    </row>
    <row r="185" spans="1:2">
      <c r="A185" s="25">
        <v>43525</v>
      </c>
      <c r="B185" s="24">
        <v>0.84939445751955089</v>
      </c>
    </row>
    <row r="186" spans="1:2">
      <c r="A186" s="25">
        <v>43556</v>
      </c>
      <c r="B186" s="24">
        <v>1.4740647449591637</v>
      </c>
    </row>
    <row r="187" spans="1:2">
      <c r="A187" s="25">
        <v>43586</v>
      </c>
      <c r="B187" s="24">
        <v>0.38033468210143162</v>
      </c>
    </row>
    <row r="188" spans="1:2">
      <c r="A188" s="25">
        <v>43617</v>
      </c>
      <c r="B188" s="24">
        <v>-0.82289697305468901</v>
      </c>
    </row>
    <row r="189" spans="1:2">
      <c r="A189" s="25">
        <v>43647</v>
      </c>
      <c r="B189" s="24">
        <v>-0.23256106672992069</v>
      </c>
    </row>
    <row r="190" spans="1:2">
      <c r="A190" s="25">
        <v>43678</v>
      </c>
      <c r="B190" s="24">
        <v>-0.84597483743745971</v>
      </c>
    </row>
    <row r="191" spans="1:2">
      <c r="A191" s="25">
        <v>43709</v>
      </c>
      <c r="B191" s="24">
        <v>-0.32157533929106985</v>
      </c>
    </row>
    <row r="192" spans="1:2">
      <c r="A192" s="25">
        <v>43739</v>
      </c>
      <c r="B192" s="24">
        <v>5.9622343633594643E-3</v>
      </c>
    </row>
    <row r="193" spans="1:2">
      <c r="A193" s="25">
        <v>43770</v>
      </c>
      <c r="B193" s="24">
        <v>-0.54786809948558435</v>
      </c>
    </row>
    <row r="194" spans="1:2">
      <c r="A194" s="25">
        <v>43800</v>
      </c>
      <c r="B194" s="24">
        <v>-0.98952392637559505</v>
      </c>
    </row>
    <row r="195" spans="1:2">
      <c r="A195" s="25">
        <v>43831</v>
      </c>
      <c r="B195" s="24">
        <v>-0.89812218243493669</v>
      </c>
    </row>
    <row r="196" spans="1:2">
      <c r="A196" s="25">
        <v>43862</v>
      </c>
      <c r="B196" s="24">
        <v>-1.8520744801122724</v>
      </c>
    </row>
    <row r="197" spans="1:2">
      <c r="A197" s="25">
        <v>43891</v>
      </c>
      <c r="B197" s="24">
        <v>-3.7179570860669489</v>
      </c>
    </row>
    <row r="198" spans="1:2">
      <c r="A198" s="25">
        <v>43922</v>
      </c>
      <c r="B198" s="24">
        <v>-7.5166463371691741</v>
      </c>
    </row>
    <row r="199" spans="1:2">
      <c r="A199" s="25">
        <v>43952</v>
      </c>
      <c r="B199" s="24">
        <v>-4.9162840124855522</v>
      </c>
    </row>
    <row r="200" spans="1:2">
      <c r="A200" s="25">
        <v>43983</v>
      </c>
      <c r="B200" s="24">
        <v>-2.1723620790202451</v>
      </c>
    </row>
    <row r="201" spans="1:2">
      <c r="A201" s="25">
        <v>44013</v>
      </c>
      <c r="B201" s="24">
        <v>-2.783000998846568</v>
      </c>
    </row>
    <row r="202" spans="1:2">
      <c r="A202" s="25">
        <v>44044</v>
      </c>
      <c r="B202" s="24">
        <v>-3.8772767761534985</v>
      </c>
    </row>
    <row r="203" spans="1:2">
      <c r="A203" s="25">
        <v>44075</v>
      </c>
      <c r="B203" s="24">
        <v>-2.8882252653863398</v>
      </c>
    </row>
    <row r="204" spans="1:2">
      <c r="A204" s="25">
        <v>44105</v>
      </c>
      <c r="B204" s="24">
        <v>-4.7819808039457365</v>
      </c>
    </row>
    <row r="205" spans="1:2">
      <c r="A205" s="25">
        <v>44136</v>
      </c>
      <c r="B205" s="24">
        <v>-4.3610974997130176</v>
      </c>
    </row>
    <row r="206" spans="1:2">
      <c r="A206" s="25">
        <v>44166</v>
      </c>
      <c r="B206" s="24">
        <v>-2.8578079526366036</v>
      </c>
    </row>
    <row r="207" spans="1:2">
      <c r="A207" s="25">
        <v>44197</v>
      </c>
      <c r="B207" s="24">
        <v>-4.1409356641368609</v>
      </c>
    </row>
    <row r="208" spans="1:2">
      <c r="A208" s="25">
        <v>44228</v>
      </c>
      <c r="B208" s="24">
        <v>-2.7288397273066503</v>
      </c>
    </row>
    <row r="209" spans="1:2">
      <c r="A209" s="25">
        <v>44256</v>
      </c>
      <c r="B209" s="24">
        <v>-1.7037790201326</v>
      </c>
    </row>
    <row r="210" spans="1:2">
      <c r="A210" s="25">
        <v>44287</v>
      </c>
      <c r="B210" s="24">
        <v>-2.8423935636382653</v>
      </c>
    </row>
    <row r="211" spans="1:2">
      <c r="A211" s="25">
        <v>44317</v>
      </c>
      <c r="B211" s="24">
        <v>-1.1534104533909106</v>
      </c>
    </row>
    <row r="212" spans="1:2">
      <c r="A212" s="25">
        <v>44348</v>
      </c>
      <c r="B212" s="24">
        <v>0.85644633880790588</v>
      </c>
    </row>
    <row r="213" spans="1:2">
      <c r="A213" s="25">
        <v>44378</v>
      </c>
      <c r="B213" s="24">
        <v>0.611306871166583</v>
      </c>
    </row>
    <row r="214" spans="1:2">
      <c r="A214" s="25">
        <v>44409</v>
      </c>
      <c r="B214" s="24">
        <v>0.49869795924396104</v>
      </c>
    </row>
    <row r="215" spans="1:2">
      <c r="A215" s="25">
        <v>44440</v>
      </c>
      <c r="B215" s="24">
        <v>1.1678504447277347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19"/>
  <sheetViews>
    <sheetView topLeftCell="A4" workbookViewId="0"/>
  </sheetViews>
  <sheetFormatPr defaultRowHeight="15"/>
  <cols>
    <col min="1" max="1" width="11.28515625" bestFit="1" customWidth="1"/>
  </cols>
  <sheetData>
    <row r="1" spans="1:10" s="15" customFormat="1">
      <c r="C1" s="19" t="s">
        <v>2</v>
      </c>
      <c r="D1" s="19" t="s">
        <v>35</v>
      </c>
      <c r="E1" s="19" t="s">
        <v>36</v>
      </c>
    </row>
    <row r="2" spans="1:10">
      <c r="A2" s="15" t="s">
        <v>31</v>
      </c>
      <c r="B2" s="15"/>
      <c r="C2" s="17">
        <v>-1.4957550331771841</v>
      </c>
      <c r="D2" s="17">
        <v>1.9497155315070998</v>
      </c>
      <c r="E2" s="17">
        <v>2.4502734385989755</v>
      </c>
      <c r="F2" s="15"/>
      <c r="G2" s="15"/>
      <c r="H2" s="15"/>
      <c r="I2" s="15"/>
      <c r="J2" s="15"/>
    </row>
    <row r="3" spans="1:10">
      <c r="A3" s="15" t="s">
        <v>32</v>
      </c>
      <c r="B3" s="15"/>
      <c r="C3" s="17">
        <v>1.0986254674385205</v>
      </c>
      <c r="D3" s="17">
        <v>0.66825224176404796</v>
      </c>
      <c r="E3" s="18">
        <v>0.36584189377987086</v>
      </c>
      <c r="F3" s="15"/>
      <c r="G3" s="15"/>
      <c r="H3" s="15"/>
      <c r="I3" s="15"/>
      <c r="J3" s="15"/>
    </row>
    <row r="4" spans="1:10">
      <c r="A4" s="15" t="s">
        <v>33</v>
      </c>
      <c r="B4" s="15"/>
      <c r="C4" s="17">
        <v>-1.8593919337263476</v>
      </c>
      <c r="D4" s="17">
        <v>2.5554844974616633</v>
      </c>
      <c r="E4" s="17">
        <v>-0.72530762422064055</v>
      </c>
      <c r="F4" s="15"/>
      <c r="G4" s="15"/>
      <c r="H4" s="15"/>
      <c r="I4" s="15"/>
      <c r="J4" s="15"/>
    </row>
    <row r="5" spans="1:10">
      <c r="A5" s="15" t="s">
        <v>34</v>
      </c>
      <c r="B5" s="15"/>
      <c r="C5" s="17">
        <v>-4.4314123935641216</v>
      </c>
      <c r="D5" s="17">
        <v>-0.98377249456750615</v>
      </c>
      <c r="E5" s="17">
        <v>2.9935031706139998</v>
      </c>
      <c r="F5" s="15"/>
      <c r="G5" s="15"/>
      <c r="H5" s="15"/>
      <c r="I5" s="15"/>
      <c r="J5" s="15"/>
    </row>
    <row r="6" spans="1:10">
      <c r="A6" s="15" t="s">
        <v>30</v>
      </c>
      <c r="B6" s="15"/>
      <c r="C6" s="17">
        <v>-6.5</v>
      </c>
      <c r="D6" s="18">
        <v>3.9</v>
      </c>
      <c r="E6" s="18">
        <v>5.3</v>
      </c>
      <c r="F6" s="15"/>
      <c r="G6" s="15"/>
      <c r="H6" s="15"/>
      <c r="I6" s="15"/>
      <c r="J6" s="15"/>
    </row>
    <row r="19" spans="1:1">
      <c r="A19" s="10"/>
    </row>
  </sheetData>
  <phoneticPr fontId="59" type="noConversion"/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E25"/>
  <sheetViews>
    <sheetView zoomScaleNormal="100" workbookViewId="0"/>
  </sheetViews>
  <sheetFormatPr defaultRowHeight="15"/>
  <sheetData>
    <row r="1" spans="1:5">
      <c r="A1" s="15"/>
      <c r="B1" s="15" t="s">
        <v>37</v>
      </c>
      <c r="C1" s="15"/>
      <c r="D1" s="15" t="s">
        <v>38</v>
      </c>
      <c r="E1" s="15" t="s">
        <v>1</v>
      </c>
    </row>
    <row r="2" spans="1:5">
      <c r="A2" s="15">
        <v>2000</v>
      </c>
      <c r="B2" s="13">
        <v>0.58840501308441162</v>
      </c>
      <c r="C2" s="13">
        <v>0.530710369348526</v>
      </c>
      <c r="D2" s="13">
        <v>0.62407565116882324</v>
      </c>
      <c r="E2" s="13">
        <v>0.64846348762512207</v>
      </c>
    </row>
    <row r="3" spans="1:5">
      <c r="A3" s="2">
        <v>2001</v>
      </c>
      <c r="B3" s="3">
        <v>0.59878545999526978</v>
      </c>
      <c r="C3" s="13">
        <v>0.53949740529060364</v>
      </c>
      <c r="D3" s="13">
        <v>0.63189992308616638</v>
      </c>
      <c r="E3" s="13">
        <v>0.61550736427307129</v>
      </c>
    </row>
    <row r="4" spans="1:5">
      <c r="A4" s="2">
        <v>2002</v>
      </c>
      <c r="B4" s="3">
        <v>0.5851585865020752</v>
      </c>
      <c r="C4" s="13">
        <v>0.53776711225509644</v>
      </c>
      <c r="D4" s="13">
        <v>0.6260431706905365</v>
      </c>
      <c r="E4" s="13">
        <v>0.61161273717880249</v>
      </c>
    </row>
    <row r="5" spans="1:5">
      <c r="A5" s="2">
        <v>2003</v>
      </c>
      <c r="B5" s="3">
        <v>0.5830804705619812</v>
      </c>
      <c r="C5" s="13">
        <v>0.53394216299057007</v>
      </c>
      <c r="D5" s="13">
        <v>0.62411138415336609</v>
      </c>
      <c r="E5" s="13">
        <v>0.63628661632537842</v>
      </c>
    </row>
    <row r="6" spans="1:5">
      <c r="A6" s="2">
        <v>2004</v>
      </c>
      <c r="B6" s="3">
        <v>0.57262855768203735</v>
      </c>
      <c r="C6" s="13">
        <v>0.52806189656257629</v>
      </c>
      <c r="D6" s="13">
        <v>0.61677563190460205</v>
      </c>
      <c r="E6" s="13">
        <v>0.63318449258804321</v>
      </c>
    </row>
    <row r="7" spans="1:5">
      <c r="A7" s="2">
        <v>2005</v>
      </c>
      <c r="B7" s="3">
        <v>0.56920266151428223</v>
      </c>
      <c r="C7" s="13">
        <v>0.53182283043861389</v>
      </c>
      <c r="D7" s="13">
        <v>0.61311981081962585</v>
      </c>
      <c r="E7" s="13">
        <v>0.66263651847839355</v>
      </c>
    </row>
    <row r="8" spans="1:5">
      <c r="A8" s="2">
        <v>2006</v>
      </c>
      <c r="B8" s="3">
        <v>0.56949859857559204</v>
      </c>
      <c r="C8" s="13">
        <v>0.53251126408576965</v>
      </c>
      <c r="D8" s="13">
        <v>0.60440108180046082</v>
      </c>
      <c r="E8" s="13">
        <v>0.67935991287231445</v>
      </c>
    </row>
    <row r="9" spans="1:5">
      <c r="A9" s="2">
        <v>2007</v>
      </c>
      <c r="B9" s="3">
        <v>0.56403559446334839</v>
      </c>
      <c r="C9" s="13">
        <v>0.53480434417724609</v>
      </c>
      <c r="D9" s="13">
        <v>0.60378095507621765</v>
      </c>
      <c r="E9" s="13">
        <v>0.67016565799713135</v>
      </c>
    </row>
    <row r="10" spans="1:5">
      <c r="A10" s="2">
        <v>2008</v>
      </c>
      <c r="B10" s="3">
        <v>0.57548844814300537</v>
      </c>
      <c r="C10" s="13">
        <v>0.55087211728096008</v>
      </c>
      <c r="D10" s="13">
        <v>0.60434612631797791</v>
      </c>
      <c r="E10" s="13">
        <v>0.58934414386749268</v>
      </c>
    </row>
    <row r="11" spans="1:5">
      <c r="A11" s="2">
        <v>2009</v>
      </c>
      <c r="B11" s="3">
        <v>0.57966780662536621</v>
      </c>
      <c r="C11" s="13">
        <v>0.55021023750305176</v>
      </c>
      <c r="D11" s="13">
        <v>0.6182711124420166</v>
      </c>
      <c r="E11" s="13">
        <v>0.51113730669021606</v>
      </c>
    </row>
    <row r="12" spans="1:5">
      <c r="A12" s="2">
        <v>2010</v>
      </c>
      <c r="B12" s="20">
        <v>0.57206034660339355</v>
      </c>
      <c r="C12" s="13">
        <v>0.53061291575431824</v>
      </c>
      <c r="D12" s="13">
        <v>0.60026037693023682</v>
      </c>
      <c r="E12" s="13">
        <v>0.52554696798324585</v>
      </c>
    </row>
    <row r="13" spans="1:5">
      <c r="A13" s="2">
        <v>2011</v>
      </c>
      <c r="B13" s="20">
        <v>0.57134014368057251</v>
      </c>
      <c r="C13" s="13">
        <v>0.54329681396484375</v>
      </c>
      <c r="D13" s="13">
        <v>0.60219156742095947</v>
      </c>
      <c r="E13" s="13">
        <v>0.5495915412902832</v>
      </c>
    </row>
    <row r="14" spans="1:5">
      <c r="A14" s="2">
        <v>2012</v>
      </c>
      <c r="B14" s="20">
        <v>0.5698697566986084</v>
      </c>
      <c r="C14" s="13">
        <v>0.53925895690917969</v>
      </c>
      <c r="D14" s="13">
        <v>0.60136702656745911</v>
      </c>
      <c r="E14" s="13">
        <v>0.56122869253158569</v>
      </c>
    </row>
    <row r="15" spans="1:5">
      <c r="A15" s="2">
        <v>2013</v>
      </c>
      <c r="B15" s="20">
        <v>0.56405830383300781</v>
      </c>
      <c r="C15" s="13">
        <v>0.53065234422683716</v>
      </c>
      <c r="D15" s="13">
        <v>0.59960523247718811</v>
      </c>
      <c r="E15" s="13">
        <v>0.57000696659088135</v>
      </c>
    </row>
    <row r="16" spans="1:5">
      <c r="A16" s="2">
        <v>2014</v>
      </c>
      <c r="B16" s="20">
        <v>0.56491613388061523</v>
      </c>
      <c r="C16" s="13">
        <v>0.53249847888946533</v>
      </c>
      <c r="D16" s="13">
        <v>0.59866142272949219</v>
      </c>
      <c r="E16" s="13">
        <v>0.57369166612625122</v>
      </c>
    </row>
    <row r="17" spans="1:5">
      <c r="A17" s="2">
        <v>2015</v>
      </c>
      <c r="B17" s="20">
        <v>0.55886584520339966</v>
      </c>
      <c r="C17" s="13">
        <v>0.53918218612670898</v>
      </c>
      <c r="D17" s="13">
        <v>0.59453102946281433</v>
      </c>
      <c r="E17" s="13">
        <v>0.57531636953353882</v>
      </c>
    </row>
    <row r="18" spans="1:5">
      <c r="A18" s="15">
        <v>2016</v>
      </c>
      <c r="B18" s="13">
        <v>0.56545376777648926</v>
      </c>
      <c r="C18" s="13">
        <v>0.54855355620384216</v>
      </c>
      <c r="D18" s="13">
        <v>0.59388267993927002</v>
      </c>
      <c r="E18" s="13">
        <v>0.59423238039016724</v>
      </c>
    </row>
    <row r="19" spans="1:5">
      <c r="A19" s="15">
        <v>2017</v>
      </c>
      <c r="B19" s="13">
        <v>0.56780558824539185</v>
      </c>
      <c r="C19" s="13">
        <v>0.55105435848236084</v>
      </c>
      <c r="D19" s="13">
        <v>0.59429073333740234</v>
      </c>
      <c r="E19" s="13">
        <v>0.62755000591278076</v>
      </c>
    </row>
    <row r="20" spans="1:5">
      <c r="A20" s="15">
        <v>2018</v>
      </c>
      <c r="B20" s="13">
        <v>0.57164514064788818</v>
      </c>
      <c r="C20" s="13">
        <v>0.55420410633087158</v>
      </c>
      <c r="D20" s="13">
        <v>0.59456846117973328</v>
      </c>
      <c r="E20" s="13">
        <v>0.64183282852172852</v>
      </c>
    </row>
    <row r="21" spans="1:5">
      <c r="A21" s="15">
        <v>2019</v>
      </c>
      <c r="B21" s="13">
        <v>0.57164514064788818</v>
      </c>
      <c r="C21" s="13">
        <v>0.55420410633087158</v>
      </c>
      <c r="D21" s="13">
        <v>0.5953524112701416</v>
      </c>
      <c r="E21" s="13">
        <v>0.64183282852172852</v>
      </c>
    </row>
    <row r="25" spans="1:5">
      <c r="A25" s="20" t="s">
        <v>39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E20"/>
  <sheetViews>
    <sheetView topLeftCell="A10" workbookViewId="0">
      <selection activeCell="G35" sqref="G35"/>
    </sheetView>
  </sheetViews>
  <sheetFormatPr defaultRowHeight="15"/>
  <cols>
    <col min="2" max="2" width="24.85546875" bestFit="1" customWidth="1"/>
    <col min="3" max="3" width="16.140625" bestFit="1" customWidth="1"/>
  </cols>
  <sheetData>
    <row r="1" spans="1:3">
      <c r="A1" t="s">
        <v>0</v>
      </c>
    </row>
    <row r="3" spans="1:3">
      <c r="A3" s="2"/>
      <c r="B3" s="2" t="s">
        <v>41</v>
      </c>
      <c r="C3" s="3"/>
    </row>
    <row r="4" spans="1:3">
      <c r="A4" s="2">
        <v>2020</v>
      </c>
      <c r="B4" s="22">
        <v>3.875297478814943E-2</v>
      </c>
      <c r="C4" s="3"/>
    </row>
    <row r="5" spans="1:3">
      <c r="A5" s="2">
        <v>2021</v>
      </c>
      <c r="B5" s="22">
        <v>2.1868271603466358E-3</v>
      </c>
      <c r="C5" s="3"/>
    </row>
    <row r="6" spans="1:3">
      <c r="A6" s="2">
        <v>2022</v>
      </c>
      <c r="B6" s="22">
        <v>-3.0308490972381523E-2</v>
      </c>
      <c r="C6" s="3"/>
    </row>
    <row r="7" spans="1:3">
      <c r="A7" s="2">
        <v>2023</v>
      </c>
      <c r="B7" s="21">
        <v>-1.2095444469396151E-2</v>
      </c>
      <c r="C7" s="3"/>
    </row>
    <row r="8" spans="1:3">
      <c r="A8" s="2">
        <v>2024</v>
      </c>
      <c r="B8" s="21">
        <v>-7.3901895333536444E-3</v>
      </c>
      <c r="C8" s="3"/>
    </row>
    <row r="9" spans="1:3">
      <c r="A9" s="2">
        <v>2025</v>
      </c>
      <c r="B9" s="21">
        <v>-3.4625781491904499E-3</v>
      </c>
      <c r="C9" s="3"/>
    </row>
    <row r="10" spans="1:3">
      <c r="A10" s="15">
        <v>2026</v>
      </c>
      <c r="B10" s="13">
        <v>-3.4926621811156963E-3</v>
      </c>
    </row>
    <row r="11" spans="1:3">
      <c r="A11" s="15">
        <v>2027</v>
      </c>
    </row>
    <row r="20" spans="5:5">
      <c r="E20" t="s">
        <v>46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C42"/>
  <sheetViews>
    <sheetView workbookViewId="0">
      <selection activeCell="Q27" sqref="Q27"/>
    </sheetView>
  </sheetViews>
  <sheetFormatPr defaultRowHeight="15"/>
  <cols>
    <col min="1" max="1" width="14.7109375" style="4" bestFit="1" customWidth="1"/>
    <col min="2" max="3" width="9.140625" style="4"/>
  </cols>
  <sheetData>
    <row r="1" spans="1:3">
      <c r="B1" s="4" t="s">
        <v>18</v>
      </c>
      <c r="C1" s="4" t="s">
        <v>17</v>
      </c>
    </row>
    <row r="2" spans="1:3">
      <c r="A2" s="4" t="s">
        <v>56</v>
      </c>
      <c r="B2" s="28">
        <v>2.8915196006763823E-3</v>
      </c>
      <c r="C2" s="28">
        <v>-1.3518373053215776E-2</v>
      </c>
    </row>
    <row r="3" spans="1:3">
      <c r="A3" s="8" t="s">
        <v>57</v>
      </c>
      <c r="B3" s="29">
        <v>-6.2340058778028222E-2</v>
      </c>
      <c r="C3" s="29">
        <v>-7.9137491621669304E-2</v>
      </c>
    </row>
    <row r="4" spans="1:3">
      <c r="A4" s="7" t="s">
        <v>58</v>
      </c>
      <c r="B4" s="30">
        <v>-8.8460077972045678E-2</v>
      </c>
      <c r="C4" s="30">
        <v>-0.1062787884685753</v>
      </c>
    </row>
    <row r="5" spans="1:3">
      <c r="A5" s="7" t="s">
        <v>59</v>
      </c>
      <c r="B5" s="30">
        <v>-6.9994123210322959E-2</v>
      </c>
      <c r="C5" s="30">
        <v>-8.9006314207903683E-2</v>
      </c>
    </row>
    <row r="6" spans="1:3">
      <c r="A6" s="7" t="s">
        <v>60</v>
      </c>
      <c r="B6" s="30">
        <v>-3.1340786472266693E-2</v>
      </c>
      <c r="C6" s="30">
        <v>-4.7274790851736734E-2</v>
      </c>
    </row>
    <row r="7" spans="1:3">
      <c r="A7" s="6"/>
      <c r="B7" s="5"/>
      <c r="C7" s="5"/>
    </row>
    <row r="8" spans="1:3">
      <c r="A8" s="6"/>
      <c r="B8" s="5"/>
      <c r="C8" s="5"/>
    </row>
    <row r="9" spans="1:3">
      <c r="A9" s="6"/>
      <c r="B9" s="5"/>
      <c r="C9" s="5"/>
    </row>
    <row r="10" spans="1:3">
      <c r="A10" s="6"/>
      <c r="B10" s="5"/>
      <c r="C10" s="5"/>
    </row>
    <row r="11" spans="1:3">
      <c r="A11" s="6"/>
      <c r="B11" s="5"/>
      <c r="C11" s="5"/>
    </row>
    <row r="12" spans="1:3">
      <c r="A12" s="6"/>
      <c r="B12" s="5"/>
      <c r="C12" s="5"/>
    </row>
    <row r="13" spans="1:3">
      <c r="A13" s="6"/>
      <c r="B13" s="5"/>
      <c r="C13" s="5"/>
    </row>
    <row r="14" spans="1:3">
      <c r="A14" s="6"/>
      <c r="B14" s="5"/>
      <c r="C14" s="5"/>
    </row>
    <row r="15" spans="1:3">
      <c r="A15" s="6"/>
      <c r="B15" s="5"/>
      <c r="C15" s="5"/>
    </row>
    <row r="16" spans="1:3">
      <c r="A16" s="6"/>
      <c r="B16" s="5"/>
      <c r="C16" s="5"/>
    </row>
    <row r="17" spans="1:3">
      <c r="A17" s="6"/>
      <c r="B17" s="5"/>
      <c r="C17" s="5"/>
    </row>
    <row r="18" spans="1:3">
      <c r="A18" s="6"/>
      <c r="B18" s="5"/>
      <c r="C18" s="5"/>
    </row>
    <row r="19" spans="1:3">
      <c r="A19" s="6"/>
      <c r="B19" s="5"/>
      <c r="C19" s="5"/>
    </row>
    <row r="20" spans="1:3">
      <c r="A20" s="6"/>
      <c r="B20" s="5"/>
      <c r="C20" s="5"/>
    </row>
    <row r="21" spans="1:3">
      <c r="A21" s="6"/>
      <c r="B21" s="5"/>
      <c r="C21" s="5"/>
    </row>
    <row r="22" spans="1:3">
      <c r="A22" s="6"/>
      <c r="B22" s="5"/>
      <c r="C22" s="5"/>
    </row>
    <row r="23" spans="1:3">
      <c r="A23" s="6"/>
      <c r="B23" s="5"/>
      <c r="C23" s="5"/>
    </row>
    <row r="24" spans="1:3">
      <c r="A24" s="6"/>
      <c r="B24" s="5"/>
      <c r="C24" s="5"/>
    </row>
    <row r="25" spans="1:3">
      <c r="A25" s="6"/>
      <c r="B25" s="5"/>
      <c r="C25" s="5"/>
    </row>
    <row r="26" spans="1:3">
      <c r="A26" s="6"/>
      <c r="B26" s="5"/>
      <c r="C26" s="5"/>
    </row>
    <row r="27" spans="1:3">
      <c r="A27" s="6"/>
      <c r="B27" s="5"/>
      <c r="C27" s="5"/>
    </row>
    <row r="28" spans="1:3">
      <c r="A28" s="6"/>
      <c r="B28" s="5"/>
      <c r="C28" s="5"/>
    </row>
    <row r="29" spans="1:3">
      <c r="A29" s="6"/>
      <c r="B29" s="5"/>
      <c r="C29" s="5"/>
    </row>
    <row r="30" spans="1:3">
      <c r="A30" s="6"/>
      <c r="B30" s="5"/>
      <c r="C30" s="5"/>
    </row>
    <row r="31" spans="1:3">
      <c r="A31" s="6"/>
      <c r="B31" s="5"/>
      <c r="C31" s="5"/>
    </row>
    <row r="32" spans="1:3">
      <c r="A32" s="6"/>
      <c r="B32" s="5"/>
      <c r="C32" s="5"/>
    </row>
    <row r="33" spans="1:3">
      <c r="A33" s="6"/>
      <c r="B33" s="5"/>
      <c r="C33" s="5"/>
    </row>
    <row r="34" spans="1:3">
      <c r="A34" s="6"/>
      <c r="B34" s="5"/>
      <c r="C34" s="5"/>
    </row>
    <row r="35" spans="1:3">
      <c r="A35" s="6"/>
      <c r="B35" s="5"/>
      <c r="C35" s="5"/>
    </row>
    <row r="36" spans="1:3">
      <c r="A36" s="6"/>
      <c r="B36" s="5"/>
      <c r="C36" s="5"/>
    </row>
    <row r="37" spans="1:3">
      <c r="A37" s="6"/>
      <c r="B37" s="5"/>
      <c r="C37" s="5"/>
    </row>
    <row r="38" spans="1:3">
      <c r="A38" s="6"/>
      <c r="B38" s="5"/>
      <c r="C38" s="5"/>
    </row>
    <row r="39" spans="1:3">
      <c r="A39" s="6"/>
      <c r="B39" s="5"/>
      <c r="C39" s="5"/>
    </row>
    <row r="40" spans="1:3">
      <c r="B40" s="5"/>
      <c r="C40" s="5"/>
    </row>
    <row r="41" spans="1:3">
      <c r="B41" s="5"/>
      <c r="C41" s="5"/>
    </row>
    <row r="42" spans="1:3">
      <c r="B42" s="5"/>
      <c r="C42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D16"/>
  <sheetViews>
    <sheetView topLeftCell="A7" workbookViewId="0">
      <selection activeCell="Q15" sqref="Q15"/>
    </sheetView>
  </sheetViews>
  <sheetFormatPr defaultRowHeight="15"/>
  <cols>
    <col min="1" max="1" width="13.140625" customWidth="1"/>
    <col min="2" max="2" width="17.42578125" bestFit="1" customWidth="1"/>
    <col min="3" max="3" width="15.28515625" customWidth="1"/>
    <col min="4" max="8" width="8.7109375" customWidth="1"/>
  </cols>
  <sheetData>
    <row r="1" spans="1:4">
      <c r="A1" s="24"/>
      <c r="B1" s="24" t="s">
        <v>61</v>
      </c>
      <c r="C1" s="24" t="s">
        <v>62</v>
      </c>
    </row>
    <row r="2" spans="1:4">
      <c r="A2" s="24" t="s">
        <v>56</v>
      </c>
      <c r="B2" s="13">
        <v>0.21811388987812588</v>
      </c>
      <c r="C2" s="13">
        <v>0.29746631857215572</v>
      </c>
    </row>
    <row r="3" spans="1:4">
      <c r="A3" s="2" t="s">
        <v>57</v>
      </c>
      <c r="B3" s="21">
        <v>0.29769830582032908</v>
      </c>
      <c r="C3" s="21">
        <v>0.42316086605721198</v>
      </c>
      <c r="D3" s="2"/>
    </row>
    <row r="4" spans="1:4">
      <c r="A4" s="2" t="s">
        <v>58</v>
      </c>
      <c r="B4" s="3">
        <v>0.41699999999999998</v>
      </c>
      <c r="C4" s="3">
        <v>0.501</v>
      </c>
      <c r="D4" s="3"/>
    </row>
    <row r="5" spans="1:4">
      <c r="A5" s="2" t="s">
        <v>59</v>
      </c>
      <c r="B5" s="3">
        <v>0.33</v>
      </c>
      <c r="C5" s="3">
        <v>0.44776223687582833</v>
      </c>
      <c r="D5" s="3"/>
    </row>
    <row r="6" spans="1:4">
      <c r="A6" s="2" t="s">
        <v>60</v>
      </c>
      <c r="B6" s="3">
        <v>0.33700000000000002</v>
      </c>
      <c r="C6" s="3">
        <v>0.44047614706818672</v>
      </c>
      <c r="D6" s="3"/>
    </row>
    <row r="7" spans="1:4">
      <c r="A7" s="9"/>
      <c r="B7" s="3"/>
      <c r="C7" s="3"/>
      <c r="D7" s="3"/>
    </row>
    <row r="8" spans="1:4">
      <c r="A8" s="9"/>
      <c r="B8" s="3"/>
      <c r="C8" s="3"/>
      <c r="D8" s="3"/>
    </row>
    <row r="9" spans="1:4">
      <c r="A9" s="9"/>
      <c r="B9" s="3"/>
      <c r="C9" s="3"/>
      <c r="D9" s="3"/>
    </row>
    <row r="10" spans="1:4">
      <c r="A10" s="9"/>
      <c r="B10" s="3"/>
      <c r="C10" s="3"/>
      <c r="D10" s="3"/>
    </row>
    <row r="11" spans="1:4">
      <c r="A11" s="9"/>
      <c r="B11" s="3"/>
      <c r="C11" s="3"/>
      <c r="D11" s="3"/>
    </row>
    <row r="12" spans="1:4">
      <c r="A12" s="9"/>
      <c r="B12" s="3"/>
      <c r="C12" s="3"/>
      <c r="D12" s="3"/>
    </row>
    <row r="13" spans="1:4">
      <c r="A13" s="9"/>
      <c r="B13" s="3"/>
      <c r="C13" s="3"/>
      <c r="D13" s="3"/>
    </row>
    <row r="14" spans="1:4">
      <c r="A14" s="9"/>
      <c r="B14" s="3"/>
      <c r="C14" s="3"/>
      <c r="D14" s="3"/>
    </row>
    <row r="15" spans="1:4">
      <c r="A15" s="9"/>
      <c r="B15" s="3"/>
      <c r="C15" s="3"/>
      <c r="D15" s="3"/>
    </row>
    <row r="16" spans="1:4">
      <c r="A16" s="9"/>
      <c r="B16" s="3"/>
      <c r="C16" s="3"/>
      <c r="D16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C11"/>
  <sheetViews>
    <sheetView topLeftCell="A7" workbookViewId="0">
      <selection activeCell="R6" sqref="R6"/>
    </sheetView>
  </sheetViews>
  <sheetFormatPr defaultRowHeight="15"/>
  <cols>
    <col min="1" max="1" width="25.28515625" style="24" customWidth="1"/>
    <col min="2" max="2" width="11.140625" style="24" customWidth="1"/>
    <col min="3" max="16384" width="9.140625" style="24"/>
  </cols>
  <sheetData>
    <row r="1" spans="1:3">
      <c r="B1" s="24" t="s">
        <v>116</v>
      </c>
      <c r="C1" s="24" t="s">
        <v>115</v>
      </c>
    </row>
    <row r="2" spans="1:3" ht="26.25">
      <c r="A2" s="31" t="s">
        <v>73</v>
      </c>
      <c r="B2" s="32">
        <v>874.4083992594251</v>
      </c>
      <c r="C2" s="33"/>
    </row>
    <row r="3" spans="1:3" ht="26.25">
      <c r="A3" s="31" t="s">
        <v>66</v>
      </c>
      <c r="B3" s="32">
        <v>874.4083992594251</v>
      </c>
      <c r="C3" s="32">
        <v>17.134</v>
      </c>
    </row>
    <row r="4" spans="1:3" ht="26.25">
      <c r="A4" s="31" t="s">
        <v>67</v>
      </c>
      <c r="B4" s="32">
        <v>891.54239925942511</v>
      </c>
      <c r="C4" s="32">
        <v>15.85</v>
      </c>
    </row>
    <row r="5" spans="1:3" ht="26.25">
      <c r="A5" s="31" t="s">
        <v>68</v>
      </c>
      <c r="B5" s="32">
        <v>907.39239925942513</v>
      </c>
      <c r="C5" s="32">
        <v>5.8</v>
      </c>
    </row>
    <row r="6" spans="1:3" ht="26.25">
      <c r="A6" s="31" t="s">
        <v>69</v>
      </c>
      <c r="B6" s="32">
        <v>913.19239925942509</v>
      </c>
      <c r="C6" s="32">
        <v>10.1</v>
      </c>
    </row>
    <row r="7" spans="1:3">
      <c r="A7" s="33" t="s">
        <v>70</v>
      </c>
      <c r="B7" s="32">
        <v>923.29239925942511</v>
      </c>
      <c r="C7" s="32">
        <v>8.4593094428001585</v>
      </c>
    </row>
    <row r="8" spans="1:3" ht="26.25">
      <c r="A8" s="31" t="s">
        <v>71</v>
      </c>
      <c r="B8" s="32">
        <v>931.7517087022253</v>
      </c>
      <c r="C8" s="32">
        <v>7.9782860715994417</v>
      </c>
    </row>
    <row r="9" spans="1:3" ht="26.25">
      <c r="A9" s="31" t="s">
        <v>72</v>
      </c>
      <c r="B9" s="32">
        <v>939.72999477382473</v>
      </c>
      <c r="C9" s="32">
        <v>0.71549999999999758</v>
      </c>
    </row>
    <row r="10" spans="1:3" ht="30">
      <c r="A10" s="34" t="s">
        <v>74</v>
      </c>
      <c r="B10" s="32">
        <v>940.44549477382475</v>
      </c>
      <c r="C10" s="32">
        <v>15</v>
      </c>
    </row>
    <row r="11" spans="1:3" ht="26.25">
      <c r="A11" s="31" t="s">
        <v>75</v>
      </c>
      <c r="B11" s="32">
        <v>955.44549477382475</v>
      </c>
      <c r="C11" s="33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15"/>
  <sheetViews>
    <sheetView tabSelected="1" workbookViewId="0">
      <selection sqref="A1:F13"/>
    </sheetView>
  </sheetViews>
  <sheetFormatPr defaultRowHeight="15"/>
  <cols>
    <col min="1" max="1" width="23.85546875" bestFit="1" customWidth="1"/>
  </cols>
  <sheetData>
    <row r="1" spans="1:6">
      <c r="A1" s="24">
        <v>0</v>
      </c>
      <c r="B1" s="16">
        <v>289700</v>
      </c>
      <c r="F1" s="38">
        <f t="shared" ref="F1:F12" si="0">+B1/$B$13</f>
        <v>0.3371205149021948</v>
      </c>
    </row>
    <row r="2" spans="1:6">
      <c r="A2" s="26" t="s">
        <v>14</v>
      </c>
      <c r="B2" s="35">
        <v>218200</v>
      </c>
      <c r="F2" s="38">
        <f t="shared" si="0"/>
        <v>0.2539167979000998</v>
      </c>
    </row>
    <row r="3" spans="1:6">
      <c r="A3" s="26" t="s">
        <v>13</v>
      </c>
      <c r="B3" s="16">
        <v>107049</v>
      </c>
      <c r="F3" s="38">
        <f t="shared" si="0"/>
        <v>0.12457167414485693</v>
      </c>
    </row>
    <row r="4" spans="1:6">
      <c r="A4" s="24" t="s">
        <v>12</v>
      </c>
      <c r="B4" s="16">
        <v>77900</v>
      </c>
      <c r="F4" s="38">
        <f t="shared" si="0"/>
        <v>9.0651322440044785E-2</v>
      </c>
    </row>
    <row r="5" spans="1:6">
      <c r="A5" s="24" t="s">
        <v>11</v>
      </c>
      <c r="B5" s="16">
        <v>39810</v>
      </c>
      <c r="F5" s="38">
        <f t="shared" si="0"/>
        <v>4.6326433200746892E-2</v>
      </c>
    </row>
    <row r="6" spans="1:6">
      <c r="A6" s="24" t="s">
        <v>9</v>
      </c>
      <c r="B6" s="16">
        <v>32439.808702224993</v>
      </c>
      <c r="F6" s="38">
        <f t="shared" si="0"/>
        <v>3.7749827452615771E-2</v>
      </c>
    </row>
    <row r="7" spans="1:6">
      <c r="A7" s="24" t="s">
        <v>10</v>
      </c>
      <c r="B7" s="16">
        <v>31500</v>
      </c>
      <c r="F7" s="38">
        <f t="shared" si="0"/>
        <v>3.6656183014909E-2</v>
      </c>
    </row>
    <row r="8" spans="1:6">
      <c r="A8" s="26" t="s">
        <v>8</v>
      </c>
      <c r="B8" s="16">
        <v>29580</v>
      </c>
      <c r="F8" s="38">
        <f t="shared" si="0"/>
        <v>3.4421901383524064E-2</v>
      </c>
    </row>
    <row r="9" spans="1:6">
      <c r="A9" s="24" t="s">
        <v>6</v>
      </c>
      <c r="B9" s="16">
        <v>9476</v>
      </c>
      <c r="F9" s="38">
        <f t="shared" si="0"/>
        <v>1.102711080156437E-2</v>
      </c>
    </row>
    <row r="10" spans="1:6">
      <c r="A10" s="26" t="s">
        <v>5</v>
      </c>
      <c r="B10" s="16">
        <v>9270.7999999999993</v>
      </c>
      <c r="F10" s="38">
        <f t="shared" si="0"/>
        <v>1.0788321952210104E-2</v>
      </c>
    </row>
    <row r="11" spans="1:6">
      <c r="A11" s="11" t="s">
        <v>4</v>
      </c>
      <c r="B11" s="16">
        <v>9161</v>
      </c>
      <c r="F11" s="38">
        <f t="shared" si="0"/>
        <v>1.066054897141528E-2</v>
      </c>
    </row>
    <row r="12" spans="1:6">
      <c r="A12" s="11" t="s">
        <v>7</v>
      </c>
      <c r="B12" s="16">
        <v>5250</v>
      </c>
      <c r="F12" s="38">
        <f t="shared" si="0"/>
        <v>6.109363835818166E-3</v>
      </c>
    </row>
    <row r="13" spans="1:6">
      <c r="A13" s="11"/>
      <c r="B13" s="36">
        <f>+SUM(B1:B12)</f>
        <v>859336.60870222503</v>
      </c>
    </row>
    <row r="14" spans="1:6">
      <c r="B14" s="1"/>
    </row>
    <row r="15" spans="1:6">
      <c r="B15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199CF-487F-48DB-898C-84F288367815}">
  <sheetPr>
    <tabColor rgb="FFFFFF00"/>
  </sheetPr>
  <dimension ref="A1:I20"/>
  <sheetViews>
    <sheetView workbookViewId="0">
      <selection activeCell="A2" sqref="A2:E5"/>
    </sheetView>
  </sheetViews>
  <sheetFormatPr defaultRowHeight="15"/>
  <cols>
    <col min="1" max="1" width="31.42578125" bestFit="1" customWidth="1"/>
  </cols>
  <sheetData>
    <row r="1" spans="1:9" s="24" customFormat="1"/>
    <row r="2" spans="1:9">
      <c r="A2" s="11"/>
      <c r="B2" s="24" t="s">
        <v>119</v>
      </c>
      <c r="C2" s="24" t="s">
        <v>2</v>
      </c>
      <c r="D2" s="24" t="s">
        <v>35</v>
      </c>
      <c r="E2" s="24" t="s">
        <v>36</v>
      </c>
      <c r="F2" s="24"/>
      <c r="G2" s="24"/>
      <c r="H2" s="24"/>
      <c r="I2" s="24"/>
    </row>
    <row r="3" spans="1:9">
      <c r="A3" s="24" t="s">
        <v>120</v>
      </c>
      <c r="B3" s="44">
        <v>100</v>
      </c>
      <c r="C3" s="44">
        <v>92.4</v>
      </c>
      <c r="D3" s="44">
        <v>96.003600000000006</v>
      </c>
      <c r="E3" s="44">
        <v>98.979711600000002</v>
      </c>
      <c r="F3" s="44"/>
      <c r="G3" s="44"/>
      <c r="H3" s="44"/>
      <c r="I3" s="44"/>
    </row>
    <row r="4" spans="1:9">
      <c r="A4" s="11" t="s">
        <v>121</v>
      </c>
      <c r="B4" s="44">
        <v>100</v>
      </c>
      <c r="C4" s="44">
        <v>92.4</v>
      </c>
      <c r="D4" s="44">
        <v>96.650400000000005</v>
      </c>
      <c r="E4" s="44">
        <v>99.743212800000009</v>
      </c>
      <c r="F4" s="44"/>
      <c r="G4" s="44"/>
      <c r="H4" s="44"/>
      <c r="I4" s="44"/>
    </row>
    <row r="5" spans="1:9">
      <c r="A5" s="24" t="s">
        <v>122</v>
      </c>
      <c r="B5" s="44">
        <v>100</v>
      </c>
      <c r="C5" s="44">
        <v>93.5</v>
      </c>
      <c r="D5" s="44">
        <v>97.146499999999989</v>
      </c>
      <c r="E5" s="44">
        <v>102.29526449999999</v>
      </c>
      <c r="F5" s="44"/>
      <c r="G5" s="44"/>
      <c r="H5" s="44"/>
      <c r="I5" s="44"/>
    </row>
    <row r="8" spans="1:9" ht="15.75" customHeight="1"/>
    <row r="20" spans="1:1">
      <c r="A20" t="s">
        <v>126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C10"/>
  <sheetViews>
    <sheetView workbookViewId="0">
      <selection activeCell="A9" sqref="A9"/>
    </sheetView>
  </sheetViews>
  <sheetFormatPr defaultRowHeight="15"/>
  <cols>
    <col min="1" max="1" width="11" bestFit="1" customWidth="1"/>
  </cols>
  <sheetData>
    <row r="1" spans="1:3" ht="26.25">
      <c r="A1" s="31" t="s">
        <v>73</v>
      </c>
      <c r="B1" s="32">
        <v>874.4083992594251</v>
      </c>
      <c r="C1" s="33"/>
    </row>
    <row r="2" spans="1:3" ht="51.75">
      <c r="A2" s="31" t="s">
        <v>66</v>
      </c>
      <c r="B2" s="32">
        <v>874.4083992594251</v>
      </c>
      <c r="C2" s="32">
        <v>17.134</v>
      </c>
    </row>
    <row r="3" spans="1:3" ht="26.25">
      <c r="A3" s="31" t="s">
        <v>67</v>
      </c>
      <c r="B3" s="32">
        <v>891.54239925942511</v>
      </c>
      <c r="C3" s="32">
        <v>15.85</v>
      </c>
    </row>
    <row r="4" spans="1:3" ht="26.25">
      <c r="A4" s="31" t="s">
        <v>68</v>
      </c>
      <c r="B4" s="32">
        <v>907.39239925942513</v>
      </c>
      <c r="C4" s="32">
        <v>5.8</v>
      </c>
    </row>
    <row r="5" spans="1:3" ht="26.25">
      <c r="A5" s="31" t="s">
        <v>69</v>
      </c>
      <c r="B5" s="32">
        <v>913.19239925942509</v>
      </c>
      <c r="C5" s="32">
        <v>10.1</v>
      </c>
    </row>
    <row r="6" spans="1:3">
      <c r="A6" s="33" t="s">
        <v>70</v>
      </c>
      <c r="B6" s="32">
        <v>923.29239925942511</v>
      </c>
      <c r="C6" s="32">
        <v>8.4593094428001585</v>
      </c>
    </row>
    <row r="7" spans="1:3" ht="26.25">
      <c r="A7" s="31" t="s">
        <v>71</v>
      </c>
      <c r="B7" s="32">
        <v>931.7517087022253</v>
      </c>
      <c r="C7" s="32">
        <v>7.9782860715994417</v>
      </c>
    </row>
    <row r="8" spans="1:3" ht="26.25">
      <c r="A8" s="31" t="s">
        <v>72</v>
      </c>
      <c r="B8" s="32">
        <v>939.72999477382473</v>
      </c>
      <c r="C8" s="32">
        <v>0.71549999999999758</v>
      </c>
    </row>
    <row r="9" spans="1:3" ht="30">
      <c r="A9" s="34" t="s">
        <v>74</v>
      </c>
      <c r="B9" s="32">
        <v>940.44549477382475</v>
      </c>
      <c r="C9" s="32">
        <v>15</v>
      </c>
    </row>
    <row r="10" spans="1:3" ht="26.25">
      <c r="A10" s="31" t="s">
        <v>75</v>
      </c>
      <c r="B10" s="32">
        <v>955.44549477382475</v>
      </c>
      <c r="C10" s="3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F7"/>
  <sheetViews>
    <sheetView workbookViewId="0">
      <selection activeCell="C15" sqref="C15"/>
    </sheetView>
  </sheetViews>
  <sheetFormatPr defaultRowHeight="15"/>
  <cols>
    <col min="1" max="1" width="23.140625" bestFit="1" customWidth="1"/>
    <col min="2" max="3" width="15.140625" bestFit="1" customWidth="1"/>
  </cols>
  <sheetData>
    <row r="1" spans="1:6">
      <c r="A1" s="24" t="s">
        <v>79</v>
      </c>
      <c r="B1" s="16">
        <v>1192098.7</v>
      </c>
      <c r="C1" s="16">
        <v>0</v>
      </c>
      <c r="D1" s="24"/>
      <c r="E1" s="24"/>
      <c r="F1" s="24" t="s">
        <v>80</v>
      </c>
    </row>
    <row r="2" spans="1:6">
      <c r="A2" s="24" t="s">
        <v>19</v>
      </c>
      <c r="B2" s="16">
        <v>1192098.7</v>
      </c>
      <c r="C2" s="16">
        <v>32622</v>
      </c>
      <c r="D2" s="24"/>
      <c r="E2" s="24"/>
      <c r="F2" s="24" t="s">
        <v>81</v>
      </c>
    </row>
    <row r="3" spans="1:6" ht="15" customHeight="1">
      <c r="A3" s="24" t="s">
        <v>20</v>
      </c>
      <c r="B3" s="16">
        <v>1161485.5</v>
      </c>
      <c r="C3" s="37">
        <v>63235.199999999997</v>
      </c>
      <c r="D3" s="24"/>
      <c r="E3" s="12"/>
      <c r="F3" s="24" t="s">
        <v>82</v>
      </c>
    </row>
    <row r="4" spans="1:6">
      <c r="A4" s="24" t="s">
        <v>21</v>
      </c>
      <c r="B4" s="16">
        <v>1154840.5</v>
      </c>
      <c r="C4" s="37">
        <v>6645</v>
      </c>
      <c r="D4" s="24"/>
      <c r="E4" s="12"/>
      <c r="F4" s="24"/>
    </row>
    <row r="5" spans="1:6">
      <c r="A5" s="24" t="s">
        <v>22</v>
      </c>
      <c r="B5" s="16">
        <v>1154840.5</v>
      </c>
      <c r="C5" s="16">
        <v>11535.4</v>
      </c>
      <c r="D5" s="24"/>
      <c r="E5" s="24"/>
      <c r="F5" s="24" t="s">
        <v>83</v>
      </c>
    </row>
    <row r="6" spans="1:6">
      <c r="A6" s="24" t="s">
        <v>23</v>
      </c>
      <c r="B6" s="16">
        <v>1166375.8999999999</v>
      </c>
      <c r="C6" s="16">
        <v>37151</v>
      </c>
      <c r="D6" s="24"/>
      <c r="E6" s="24"/>
      <c r="F6" s="24"/>
    </row>
    <row r="7" spans="1:6">
      <c r="A7" s="24" t="s">
        <v>84</v>
      </c>
      <c r="B7" s="16">
        <v>1203526.8999999999</v>
      </c>
      <c r="C7" s="16">
        <v>0</v>
      </c>
      <c r="D7" s="24"/>
      <c r="E7" s="24"/>
      <c r="F7" s="2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D59C-4E80-4DEE-996F-F8F0437B4FB9}">
  <sheetPr>
    <tabColor rgb="FF00B0F0"/>
  </sheetPr>
  <dimension ref="A1:C13"/>
  <sheetViews>
    <sheetView workbookViewId="0">
      <selection sqref="A1:C1048576"/>
    </sheetView>
  </sheetViews>
  <sheetFormatPr defaultRowHeight="15"/>
  <cols>
    <col min="1" max="1" width="43.28515625" style="47" bestFit="1" customWidth="1"/>
    <col min="2" max="3" width="9.140625" style="47"/>
  </cols>
  <sheetData>
    <row r="1" spans="1:3" s="24" customFormat="1">
      <c r="A1" s="47"/>
      <c r="B1" s="47" t="s">
        <v>118</v>
      </c>
      <c r="C1" s="47"/>
    </row>
    <row r="2" spans="1:3">
      <c r="A2" s="47" t="s">
        <v>3</v>
      </c>
      <c r="B2" s="60">
        <v>-2.0061</v>
      </c>
    </row>
    <row r="3" spans="1:3">
      <c r="A3" s="47" t="s">
        <v>87</v>
      </c>
      <c r="B3" s="60">
        <v>0.36449999999999999</v>
      </c>
    </row>
    <row r="4" spans="1:3">
      <c r="A4" s="47" t="s">
        <v>88</v>
      </c>
      <c r="B4" s="60">
        <v>1.4810999999999999</v>
      </c>
    </row>
    <row r="5" spans="1:3">
      <c r="A5" s="47" t="s">
        <v>89</v>
      </c>
      <c r="B5" s="60">
        <v>1.8325</v>
      </c>
    </row>
    <row r="6" spans="1:3">
      <c r="A6" s="47" t="s">
        <v>90</v>
      </c>
      <c r="B6" s="60">
        <v>-2.1936</v>
      </c>
    </row>
    <row r="7" spans="1:3">
      <c r="A7" s="47" t="s">
        <v>91</v>
      </c>
      <c r="B7" s="60">
        <v>3.0939999999999999</v>
      </c>
    </row>
    <row r="8" spans="1:3">
      <c r="A8" s="47" t="s">
        <v>92</v>
      </c>
      <c r="B8" s="60">
        <v>5.8733999999999993</v>
      </c>
    </row>
    <row r="9" spans="1:3">
      <c r="A9" s="47" t="s">
        <v>93</v>
      </c>
      <c r="B9" s="60">
        <v>-9.1057000000000006</v>
      </c>
    </row>
    <row r="10" spans="1:3">
      <c r="A10" s="47" t="s">
        <v>94</v>
      </c>
      <c r="B10" s="60">
        <v>15.5246</v>
      </c>
    </row>
    <row r="11" spans="1:3">
      <c r="A11" s="26" t="s">
        <v>95</v>
      </c>
      <c r="B11" s="60">
        <f>B13-B12</f>
        <v>8.0888999999999953</v>
      </c>
    </row>
    <row r="12" spans="1:3">
      <c r="A12" s="26" t="s">
        <v>96</v>
      </c>
      <c r="B12" s="60">
        <v>-48.676200000000001</v>
      </c>
    </row>
    <row r="13" spans="1:3">
      <c r="A13" s="47" t="s">
        <v>97</v>
      </c>
      <c r="B13" s="60">
        <v>-40.587300000000006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C32"/>
  <sheetViews>
    <sheetView workbookViewId="0">
      <selection activeCell="C22" sqref="C22"/>
    </sheetView>
  </sheetViews>
  <sheetFormatPr defaultRowHeight="15"/>
  <cols>
    <col min="1" max="1" width="39.28515625" bestFit="1" customWidth="1"/>
    <col min="2" max="3" width="15.140625" bestFit="1" customWidth="1"/>
  </cols>
  <sheetData>
    <row r="1" spans="1:3">
      <c r="A1" s="55" t="s">
        <v>141</v>
      </c>
      <c r="B1" s="24" t="s">
        <v>142</v>
      </c>
      <c r="C1" s="24"/>
    </row>
    <row r="2" spans="1:3">
      <c r="A2" s="55" t="s">
        <v>99</v>
      </c>
      <c r="B2" s="56">
        <v>9.9234308127540458E-2</v>
      </c>
      <c r="C2" s="24"/>
    </row>
    <row r="3" spans="1:3">
      <c r="A3" s="55" t="s">
        <v>98</v>
      </c>
      <c r="B3" s="56">
        <v>0.23861189301323982</v>
      </c>
      <c r="C3" s="24"/>
    </row>
    <row r="4" spans="1:3">
      <c r="A4" s="55" t="s">
        <v>3</v>
      </c>
      <c r="B4" s="56">
        <v>0.27095974106502263</v>
      </c>
      <c r="C4" s="24"/>
    </row>
    <row r="5" spans="1:3">
      <c r="A5" s="55" t="s">
        <v>104</v>
      </c>
      <c r="B5" s="56">
        <v>0.27557290189245048</v>
      </c>
      <c r="C5" s="24"/>
    </row>
    <row r="6" spans="1:3">
      <c r="A6" s="55" t="s">
        <v>100</v>
      </c>
      <c r="B6" s="56">
        <v>0.29222576006573547</v>
      </c>
      <c r="C6" s="24"/>
    </row>
    <row r="7" spans="1:3">
      <c r="A7" s="55" t="s">
        <v>102</v>
      </c>
      <c r="B7" s="56">
        <v>0.35130409134959761</v>
      </c>
      <c r="C7" s="24"/>
    </row>
    <row r="8" spans="1:3">
      <c r="A8" s="55" t="s">
        <v>101</v>
      </c>
      <c r="B8" s="56">
        <v>0.36710022398197051</v>
      </c>
      <c r="C8" s="24"/>
    </row>
    <row r="9" spans="1:3">
      <c r="A9" s="55" t="s">
        <v>103</v>
      </c>
      <c r="B9" s="56">
        <v>0.44757477579001753</v>
      </c>
      <c r="C9" s="24"/>
    </row>
    <row r="10" spans="1:3">
      <c r="A10" s="55" t="s">
        <v>105</v>
      </c>
      <c r="B10" s="56">
        <v>0.95986920910356444</v>
      </c>
      <c r="C10" s="24"/>
    </row>
    <row r="23" spans="1:2">
      <c r="A23" s="55"/>
      <c r="B23" s="24"/>
    </row>
    <row r="24" spans="1:2">
      <c r="A24" s="55"/>
      <c r="B24" s="56"/>
    </row>
    <row r="25" spans="1:2">
      <c r="A25" s="55"/>
      <c r="B25" s="56"/>
    </row>
    <row r="26" spans="1:2">
      <c r="A26" s="55"/>
      <c r="B26" s="56"/>
    </row>
    <row r="27" spans="1:2">
      <c r="A27" s="55"/>
      <c r="B27" s="56"/>
    </row>
    <row r="28" spans="1:2">
      <c r="A28" s="55"/>
      <c r="B28" s="56"/>
    </row>
    <row r="29" spans="1:2">
      <c r="A29" s="55"/>
      <c r="B29" s="56"/>
    </row>
    <row r="30" spans="1:2">
      <c r="A30" s="55"/>
      <c r="B30" s="56"/>
    </row>
    <row r="31" spans="1:2">
      <c r="A31" s="55"/>
      <c r="B31" s="56"/>
    </row>
    <row r="32" spans="1:2">
      <c r="A32" s="55"/>
      <c r="B32" s="5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8FB1-90EE-4C90-9276-40255A5D1479}">
  <sheetPr>
    <tabColor theme="1" tint="0.34998626667073579"/>
  </sheetPr>
  <dimension ref="A1:E17"/>
  <sheetViews>
    <sheetView topLeftCell="D1" workbookViewId="0">
      <selection activeCell="P30" sqref="P30"/>
    </sheetView>
  </sheetViews>
  <sheetFormatPr defaultRowHeight="15"/>
  <sheetData>
    <row r="1" spans="1:5">
      <c r="B1" s="26" t="s">
        <v>153</v>
      </c>
      <c r="C1" s="24"/>
      <c r="D1" s="26" t="s">
        <v>154</v>
      </c>
      <c r="E1" s="26" t="s">
        <v>155</v>
      </c>
    </row>
    <row r="2" spans="1:5">
      <c r="A2" s="24">
        <v>2007</v>
      </c>
      <c r="B2" s="16">
        <v>311.01100000000002</v>
      </c>
      <c r="C2" s="12"/>
      <c r="D2" s="14">
        <v>0.2242407987016124</v>
      </c>
      <c r="E2" s="14">
        <v>0.14999336062130073</v>
      </c>
    </row>
    <row r="3" spans="1:5">
      <c r="A3" s="24">
        <v>2008</v>
      </c>
      <c r="B3" s="16">
        <v>931.32399999999996</v>
      </c>
      <c r="C3" s="12"/>
      <c r="D3" s="14">
        <v>0.58587654320987659</v>
      </c>
      <c r="E3" s="14">
        <v>0.47445115953284661</v>
      </c>
    </row>
    <row r="4" spans="1:5">
      <c r="A4" s="24">
        <v>2009</v>
      </c>
      <c r="B4" s="16">
        <v>1176.4359999999999</v>
      </c>
      <c r="C4" s="12"/>
      <c r="D4" s="14">
        <v>0.72334143511615601</v>
      </c>
      <c r="E4" s="14">
        <v>0.5836487662941271</v>
      </c>
    </row>
    <row r="5" spans="1:5">
      <c r="A5" s="24">
        <v>2010</v>
      </c>
      <c r="B5" s="16">
        <v>1285.866</v>
      </c>
      <c r="C5" s="12"/>
      <c r="D5" s="14">
        <v>0.76495612346940778</v>
      </c>
      <c r="E5" s="14">
        <v>0.57892568925205012</v>
      </c>
    </row>
    <row r="6" spans="1:5">
      <c r="A6" s="24">
        <v>2011</v>
      </c>
      <c r="B6" s="16">
        <v>1468.2750000000001</v>
      </c>
      <c r="C6" s="62"/>
      <c r="D6" s="14">
        <v>0.83187961081218287</v>
      </c>
      <c r="E6" s="14">
        <v>0.53159848551654298</v>
      </c>
    </row>
    <row r="7" spans="1:5">
      <c r="A7" s="24">
        <v>2012</v>
      </c>
      <c r="B7" s="16">
        <v>1501.4393154060001</v>
      </c>
      <c r="C7" s="62"/>
      <c r="D7" s="14">
        <v>0.81371768052960181</v>
      </c>
      <c r="E7" s="14">
        <v>0.55295557348882496</v>
      </c>
    </row>
    <row r="8" spans="1:5">
      <c r="A8" s="24">
        <v>2013</v>
      </c>
      <c r="B8" s="16">
        <v>1458.9197044959999</v>
      </c>
      <c r="C8" s="24"/>
      <c r="D8" s="14">
        <v>0.74051349722101811</v>
      </c>
      <c r="E8" s="14">
        <v>0.5384914270860931</v>
      </c>
    </row>
    <row r="9" spans="1:5">
      <c r="A9" s="24">
        <v>2014</v>
      </c>
      <c r="B9" s="16">
        <v>1492.487315406001</v>
      </c>
      <c r="C9" s="24"/>
      <c r="D9" s="14">
        <v>0.71535464416783345</v>
      </c>
      <c r="E9" s="14">
        <v>0.47250637329327339</v>
      </c>
    </row>
    <row r="10" spans="1:5">
      <c r="A10" s="24">
        <v>2015</v>
      </c>
      <c r="B10" s="16">
        <v>1339.8219559849999</v>
      </c>
      <c r="C10" s="24"/>
      <c r="D10" s="14">
        <v>0.57979666165191301</v>
      </c>
      <c r="E10" s="14">
        <v>0.40782775673042965</v>
      </c>
    </row>
    <row r="11" spans="1:5">
      <c r="A11" s="24">
        <v>2016</v>
      </c>
      <c r="B11" s="16">
        <v>1128.471</v>
      </c>
      <c r="C11" s="24"/>
      <c r="D11" s="14">
        <v>0.44922225030900992</v>
      </c>
      <c r="E11" s="14">
        <v>0.34004868523977383</v>
      </c>
    </row>
    <row r="12" spans="1:5">
      <c r="A12" s="24">
        <v>2017</v>
      </c>
      <c r="B12" s="16">
        <v>943.82465400000001</v>
      </c>
      <c r="C12" s="24"/>
      <c r="D12" s="14">
        <v>0.3572442471665912</v>
      </c>
      <c r="E12" s="14">
        <v>0.28683895804363352</v>
      </c>
    </row>
    <row r="13" spans="1:5">
      <c r="A13" s="24">
        <v>2018</v>
      </c>
      <c r="B13" s="16">
        <v>861.94376</v>
      </c>
      <c r="C13" s="24"/>
      <c r="D13" s="14">
        <v>0.30299689812171848</v>
      </c>
      <c r="E13" s="14">
        <v>0.22600000000000001</v>
      </c>
    </row>
    <row r="14" spans="1:5">
      <c r="A14" s="24">
        <v>2019</v>
      </c>
      <c r="B14" s="16">
        <v>905.82956000000001</v>
      </c>
      <c r="C14" s="24"/>
      <c r="D14" s="14">
        <v>0.29721479646963134</v>
      </c>
      <c r="E14" s="14">
        <v>0.218</v>
      </c>
    </row>
    <row r="15" spans="1:5">
      <c r="A15" s="24">
        <v>2020</v>
      </c>
      <c r="B15" s="16">
        <v>1244.558</v>
      </c>
      <c r="C15" s="24"/>
      <c r="D15" s="14">
        <v>0.42316086605721198</v>
      </c>
      <c r="E15" s="14">
        <v>0.29799999999999999</v>
      </c>
    </row>
    <row r="16" spans="1:5">
      <c r="A16" s="24">
        <v>2021</v>
      </c>
      <c r="B16" s="16">
        <v>1448.308</v>
      </c>
      <c r="C16" s="24"/>
      <c r="D16" s="14">
        <v>0.44776223687582833</v>
      </c>
      <c r="E16" s="14">
        <v>0.33</v>
      </c>
    </row>
    <row r="17" spans="1:5">
      <c r="A17" s="24">
        <v>2022</v>
      </c>
      <c r="B17" s="16">
        <v>1570.423</v>
      </c>
      <c r="C17" s="24"/>
      <c r="D17" s="14">
        <v>0.44047614706818672</v>
      </c>
      <c r="E17" s="14">
        <v>0.33700000000000002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7F2AF-54D9-4758-BC0E-E3391D40BA13}">
  <sheetPr>
    <tabColor rgb="FFFFFF00"/>
  </sheetPr>
  <dimension ref="A1:C11"/>
  <sheetViews>
    <sheetView workbookViewId="0">
      <selection activeCell="C10" sqref="C10"/>
    </sheetView>
  </sheetViews>
  <sheetFormatPr defaultRowHeight="15"/>
  <cols>
    <col min="2" max="2" width="15.28515625" customWidth="1"/>
    <col min="3" max="3" width="16.7109375" bestFit="1" customWidth="1"/>
  </cols>
  <sheetData>
    <row r="1" spans="1:3">
      <c r="B1" t="s">
        <v>123</v>
      </c>
      <c r="C1" t="s">
        <v>124</v>
      </c>
    </row>
    <row r="2" spans="1:3">
      <c r="A2" s="45">
        <v>44197</v>
      </c>
      <c r="B2" s="1">
        <v>0.109995964161412</v>
      </c>
      <c r="C2" s="1">
        <v>1.2298909420878398E-2</v>
      </c>
    </row>
    <row r="3" spans="1:3">
      <c r="A3" s="45">
        <v>44228</v>
      </c>
      <c r="B3" s="1">
        <v>0.1064435367168</v>
      </c>
      <c r="C3" s="1">
        <v>1.1434119317390934E-2</v>
      </c>
    </row>
    <row r="4" spans="1:3">
      <c r="A4" s="45">
        <v>44256</v>
      </c>
      <c r="B4" s="1">
        <v>0.10261874372966301</v>
      </c>
      <c r="C4" s="1">
        <v>1.1094198647347273E-2</v>
      </c>
    </row>
    <row r="5" spans="1:3">
      <c r="A5" s="45">
        <v>44287</v>
      </c>
      <c r="B5" s="1">
        <v>9.4835270247764197E-2</v>
      </c>
      <c r="C5" s="1">
        <v>1.0685298579957862E-2</v>
      </c>
    </row>
    <row r="6" spans="1:3">
      <c r="A6" s="45">
        <v>44317</v>
      </c>
      <c r="B6" s="1">
        <v>8.7658369346406001E-2</v>
      </c>
      <c r="C6" s="1">
        <v>8.7348784381797457E-3</v>
      </c>
    </row>
    <row r="7" spans="1:3">
      <c r="A7" s="45">
        <v>44348</v>
      </c>
      <c r="B7" s="1">
        <v>7.5896573514763394E-2</v>
      </c>
      <c r="C7" s="1">
        <v>0</v>
      </c>
    </row>
    <row r="8" spans="1:3">
      <c r="A8" s="45">
        <v>44378</v>
      </c>
      <c r="B8" s="1">
        <v>6.56681045777429E-2</v>
      </c>
      <c r="C8" s="1">
        <v>0</v>
      </c>
    </row>
    <row r="9" spans="1:3">
      <c r="A9" s="45">
        <v>44409</v>
      </c>
      <c r="B9" s="1">
        <v>5.9162288029898799E-2</v>
      </c>
      <c r="C9" s="1">
        <v>0</v>
      </c>
    </row>
    <row r="10" spans="1:3">
      <c r="A10" s="45">
        <v>44440</v>
      </c>
      <c r="B10" s="1">
        <v>5.3947447196749695E-2</v>
      </c>
      <c r="C10" s="1"/>
    </row>
    <row r="11" spans="1:3">
      <c r="A11" s="45">
        <v>44470</v>
      </c>
      <c r="B11" s="1">
        <v>5.0947904380331401E-2</v>
      </c>
      <c r="C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92FA-2B90-436E-A9D7-D009D5515B83}">
  <sheetPr>
    <tabColor rgb="FFFFFF00"/>
  </sheetPr>
  <dimension ref="A1:T32"/>
  <sheetViews>
    <sheetView workbookViewId="0">
      <selection sqref="A1:P24"/>
    </sheetView>
  </sheetViews>
  <sheetFormatPr defaultRowHeight="15"/>
  <cols>
    <col min="1" max="1" width="31.42578125" bestFit="1" customWidth="1"/>
  </cols>
  <sheetData>
    <row r="1" spans="1:20">
      <c r="A1" s="24"/>
      <c r="B1" s="24"/>
      <c r="C1" s="24"/>
      <c r="D1" s="20"/>
    </row>
    <row r="2" spans="1:20">
      <c r="A2" s="45" t="s">
        <v>143</v>
      </c>
      <c r="B2" s="61">
        <v>-288</v>
      </c>
      <c r="C2" s="61"/>
      <c r="D2" s="61"/>
      <c r="E2">
        <v>-287.89999999999998</v>
      </c>
      <c r="Q2" s="57"/>
      <c r="R2" s="57"/>
      <c r="S2" s="20"/>
      <c r="T2" s="20"/>
    </row>
    <row r="3" spans="1:20">
      <c r="A3" s="45" t="s">
        <v>156</v>
      </c>
      <c r="B3" s="61">
        <f>B2+C3</f>
        <v>-220.5</v>
      </c>
      <c r="C3" s="61">
        <f>E3</f>
        <v>67.5</v>
      </c>
      <c r="D3" s="61">
        <f>-1*E3</f>
        <v>-67.5</v>
      </c>
      <c r="E3">
        <v>67.5</v>
      </c>
      <c r="Q3" s="57"/>
      <c r="R3" s="57"/>
      <c r="S3" s="57"/>
      <c r="T3" s="20"/>
    </row>
    <row r="4" spans="1:20">
      <c r="A4" s="45" t="s">
        <v>144</v>
      </c>
      <c r="B4" s="61">
        <f>B3+C4</f>
        <v>-168.6</v>
      </c>
      <c r="C4" s="61">
        <f>E4</f>
        <v>51.9</v>
      </c>
      <c r="D4" s="61">
        <f>-1*E4</f>
        <v>-51.9</v>
      </c>
      <c r="E4">
        <v>51.9</v>
      </c>
      <c r="Q4" s="57"/>
      <c r="R4" s="57"/>
      <c r="S4" s="57"/>
      <c r="T4" s="20"/>
    </row>
    <row r="5" spans="1:20">
      <c r="A5" s="45" t="s">
        <v>145</v>
      </c>
      <c r="B5" s="61">
        <f>B4+C5</f>
        <v>-168.6</v>
      </c>
      <c r="C5" s="61"/>
      <c r="D5" s="61"/>
      <c r="E5">
        <v>-168.5</v>
      </c>
      <c r="Q5" s="57"/>
      <c r="R5" s="57"/>
      <c r="S5" s="20"/>
      <c r="T5" s="20"/>
    </row>
    <row r="29" spans="9:9">
      <c r="I29" s="13"/>
    </row>
    <row r="30" spans="9:9">
      <c r="I30" s="13"/>
    </row>
    <row r="31" spans="9:9">
      <c r="I31" s="13"/>
    </row>
    <row r="32" spans="9:9">
      <c r="I32" s="13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522F-A161-48C0-8328-831883E7A14B}">
  <sheetPr>
    <tabColor rgb="FFFFFF00"/>
  </sheetPr>
  <dimension ref="A1:C15"/>
  <sheetViews>
    <sheetView workbookViewId="0">
      <selection activeCell="B1" sqref="B1"/>
    </sheetView>
  </sheetViews>
  <sheetFormatPr defaultRowHeight="15"/>
  <sheetData>
    <row r="1" spans="1:3">
      <c r="B1" t="s">
        <v>129</v>
      </c>
      <c r="C1" t="s">
        <v>130</v>
      </c>
    </row>
    <row r="2" spans="1:3">
      <c r="A2" s="19" t="s">
        <v>119</v>
      </c>
      <c r="B2">
        <v>21.8</v>
      </c>
      <c r="C2" s="24">
        <v>21.8</v>
      </c>
    </row>
    <row r="3" spans="1:3">
      <c r="A3" s="19" t="s">
        <v>2</v>
      </c>
      <c r="B3">
        <v>29.8</v>
      </c>
      <c r="C3" s="24">
        <v>29.8</v>
      </c>
    </row>
    <row r="4" spans="1:3">
      <c r="A4" s="19" t="s">
        <v>35</v>
      </c>
      <c r="B4">
        <v>37.1</v>
      </c>
      <c r="C4">
        <v>33</v>
      </c>
    </row>
    <row r="5" spans="1:3">
      <c r="A5" s="19" t="s">
        <v>36</v>
      </c>
      <c r="B5">
        <v>42.1</v>
      </c>
      <c r="C5">
        <v>33.700000000000003</v>
      </c>
    </row>
    <row r="6" spans="1:3">
      <c r="A6" s="19"/>
    </row>
    <row r="7" spans="1:3">
      <c r="A7" s="19"/>
    </row>
    <row r="8" spans="1:3">
      <c r="A8" s="19"/>
    </row>
    <row r="9" spans="1:3">
      <c r="A9" s="19"/>
    </row>
    <row r="10" spans="1:3">
      <c r="A10" s="19"/>
    </row>
    <row r="11" spans="1:3">
      <c r="A11" s="19"/>
    </row>
    <row r="12" spans="1:3">
      <c r="A12" s="19"/>
    </row>
    <row r="13" spans="1:3">
      <c r="A13" s="19"/>
    </row>
    <row r="14" spans="1:3">
      <c r="A14" s="19"/>
    </row>
    <row r="15" spans="1:3">
      <c r="A15" s="19"/>
    </row>
  </sheetData>
  <phoneticPr fontId="59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87E3-6E3B-4FDD-990F-B75E11A9FBE7}">
  <sheetPr>
    <tabColor rgb="FFFFFF00"/>
  </sheetPr>
  <dimension ref="A1:C10"/>
  <sheetViews>
    <sheetView workbookViewId="0">
      <selection activeCell="F15" sqref="F15"/>
    </sheetView>
  </sheetViews>
  <sheetFormatPr defaultRowHeight="15"/>
  <cols>
    <col min="1" max="1" width="10.7109375" customWidth="1"/>
  </cols>
  <sheetData>
    <row r="1" spans="1:3" ht="26.25">
      <c r="A1" s="31" t="s">
        <v>73</v>
      </c>
      <c r="B1" s="32">
        <v>874.4083992594251</v>
      </c>
      <c r="C1" s="33"/>
    </row>
    <row r="2" spans="1:3" ht="51.75">
      <c r="A2" s="31" t="s">
        <v>66</v>
      </c>
      <c r="B2" s="32">
        <v>874.4083992594251</v>
      </c>
      <c r="C2" s="32">
        <v>17.134</v>
      </c>
    </row>
    <row r="3" spans="1:3" ht="26.25">
      <c r="A3" s="31" t="s">
        <v>67</v>
      </c>
      <c r="B3" s="32">
        <v>891.54239925942511</v>
      </c>
      <c r="C3" s="32">
        <v>15.85</v>
      </c>
    </row>
    <row r="4" spans="1:3" ht="26.25">
      <c r="A4" s="31" t="s">
        <v>68</v>
      </c>
      <c r="B4" s="32">
        <v>907.39239925942513</v>
      </c>
      <c r="C4" s="32">
        <v>5.8</v>
      </c>
    </row>
    <row r="5" spans="1:3" ht="26.25">
      <c r="A5" s="31" t="s">
        <v>69</v>
      </c>
      <c r="B5" s="32">
        <v>913.19239925942509</v>
      </c>
      <c r="C5" s="32">
        <v>10.1</v>
      </c>
    </row>
    <row r="6" spans="1:3">
      <c r="A6" s="33" t="s">
        <v>70</v>
      </c>
      <c r="B6" s="32">
        <v>923.29239925942511</v>
      </c>
      <c r="C6" s="32">
        <v>8.4593094428001585</v>
      </c>
    </row>
    <row r="7" spans="1:3" ht="26.25">
      <c r="A7" s="31" t="s">
        <v>71</v>
      </c>
      <c r="B7" s="32">
        <v>931.7517087022253</v>
      </c>
      <c r="C7" s="32">
        <v>7.9782860715994417</v>
      </c>
    </row>
    <row r="8" spans="1:3" ht="26.25">
      <c r="A8" s="31" t="s">
        <v>72</v>
      </c>
      <c r="B8" s="32">
        <v>939.72999477382473</v>
      </c>
      <c r="C8" s="32">
        <v>0.71549999999999758</v>
      </c>
    </row>
    <row r="9" spans="1:3" ht="30">
      <c r="A9" s="34" t="s">
        <v>74</v>
      </c>
      <c r="B9" s="32">
        <v>940.44549477382475</v>
      </c>
      <c r="C9" s="32">
        <v>15</v>
      </c>
    </row>
    <row r="10" spans="1:3" ht="26.25">
      <c r="A10" s="31" t="s">
        <v>75</v>
      </c>
      <c r="B10" s="32">
        <v>955.44549477382475</v>
      </c>
      <c r="C10" s="3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3DD9-4C1C-4576-8C6D-A616016D3CB7}">
  <sheetPr>
    <tabColor rgb="FFFFFF00"/>
  </sheetPr>
  <dimension ref="A1:M11"/>
  <sheetViews>
    <sheetView workbookViewId="0">
      <selection activeCell="A20" sqref="A20"/>
    </sheetView>
  </sheetViews>
  <sheetFormatPr defaultRowHeight="15"/>
  <cols>
    <col min="1" max="1" width="40.5703125" bestFit="1" customWidth="1"/>
    <col min="12" max="12" width="40.5703125" bestFit="1" customWidth="1"/>
  </cols>
  <sheetData>
    <row r="1" spans="1:13">
      <c r="A1" s="23"/>
    </row>
    <row r="2" spans="1:13">
      <c r="A2" s="24"/>
      <c r="B2" s="24" t="s">
        <v>15</v>
      </c>
      <c r="L2" s="24"/>
      <c r="M2" s="27"/>
    </row>
    <row r="3" spans="1:13">
      <c r="A3" s="24" t="s">
        <v>47</v>
      </c>
      <c r="B3" s="13">
        <v>0.03</v>
      </c>
      <c r="L3" s="24"/>
      <c r="M3" s="16"/>
    </row>
    <row r="4" spans="1:13">
      <c r="A4" s="24" t="s">
        <v>49</v>
      </c>
      <c r="B4" s="13">
        <v>0.03</v>
      </c>
      <c r="L4" s="24"/>
      <c r="M4" s="16"/>
    </row>
    <row r="5" spans="1:13">
      <c r="A5" s="24" t="s">
        <v>50</v>
      </c>
      <c r="B5" s="13">
        <v>0.04</v>
      </c>
      <c r="L5" s="24"/>
      <c r="M5" s="16"/>
    </row>
    <row r="6" spans="1:13">
      <c r="A6" s="24" t="s">
        <v>51</v>
      </c>
      <c r="B6" s="13">
        <v>0.05</v>
      </c>
      <c r="L6" s="24"/>
      <c r="M6" s="16"/>
    </row>
    <row r="7" spans="1:13">
      <c r="A7" s="24" t="s">
        <v>48</v>
      </c>
      <c r="B7" s="13">
        <v>0.05</v>
      </c>
      <c r="L7" s="24"/>
      <c r="M7" s="16"/>
    </row>
    <row r="8" spans="1:13">
      <c r="A8" s="24" t="s">
        <v>52</v>
      </c>
      <c r="B8" s="13">
        <v>7.0000000000000007E-2</v>
      </c>
      <c r="L8" s="24"/>
      <c r="M8" s="16"/>
    </row>
    <row r="9" spans="1:13">
      <c r="A9" s="24" t="s">
        <v>53</v>
      </c>
      <c r="B9" s="13">
        <v>0.11</v>
      </c>
      <c r="L9" s="24"/>
      <c r="M9" s="16"/>
    </row>
    <row r="10" spans="1:13">
      <c r="A10" s="24" t="s">
        <v>54</v>
      </c>
      <c r="B10" s="13">
        <v>0.26</v>
      </c>
      <c r="L10" s="24"/>
      <c r="M10" s="16"/>
    </row>
    <row r="11" spans="1:13">
      <c r="A11" s="24" t="s">
        <v>55</v>
      </c>
      <c r="B11" s="13">
        <v>0.37</v>
      </c>
      <c r="L11" s="24"/>
      <c r="M11" s="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7268-F593-4F9F-A826-127405162251}">
  <sheetPr>
    <tabColor rgb="FFFFFF00"/>
  </sheetPr>
  <dimension ref="A1:B23"/>
  <sheetViews>
    <sheetView workbookViewId="0">
      <selection activeCell="T23" sqref="T23"/>
    </sheetView>
  </sheetViews>
  <sheetFormatPr defaultRowHeight="15"/>
  <sheetData>
    <row r="1" spans="1:2">
      <c r="B1" t="s">
        <v>149</v>
      </c>
    </row>
    <row r="2" spans="1:2">
      <c r="A2" s="24">
        <v>2005</v>
      </c>
      <c r="B2" s="24">
        <v>172.21152893453501</v>
      </c>
    </row>
    <row r="3" spans="1:2">
      <c r="A3" s="24">
        <v>2006</v>
      </c>
      <c r="B3" s="24">
        <v>180.61984020882579</v>
      </c>
    </row>
    <row r="4" spans="1:2">
      <c r="A4" s="24">
        <v>2007</v>
      </c>
      <c r="B4" s="24">
        <v>190.07229809119474</v>
      </c>
    </row>
    <row r="5" spans="1:2">
      <c r="A5" s="24">
        <v>2008</v>
      </c>
      <c r="B5" s="24">
        <v>193.84456661449462</v>
      </c>
    </row>
    <row r="6" spans="1:2">
      <c r="A6" s="24">
        <v>2009</v>
      </c>
      <c r="B6" s="24">
        <v>186.34136944910037</v>
      </c>
    </row>
    <row r="7" spans="1:2">
      <c r="A7" s="24">
        <v>2010</v>
      </c>
      <c r="B7" s="24">
        <v>171.15653524873352</v>
      </c>
    </row>
    <row r="8" spans="1:2">
      <c r="A8" s="24">
        <v>2011</v>
      </c>
      <c r="B8" s="24">
        <v>169.2418522899126</v>
      </c>
    </row>
    <row r="9" spans="1:2">
      <c r="A9" s="24">
        <v>2012</v>
      </c>
      <c r="B9" s="24">
        <v>169.45543608079538</v>
      </c>
    </row>
    <row r="10" spans="1:2">
      <c r="A10" s="24">
        <v>2013</v>
      </c>
      <c r="B10" s="24">
        <v>174.86157706532592</v>
      </c>
    </row>
    <row r="11" spans="1:2">
      <c r="A11" s="24">
        <v>2014</v>
      </c>
      <c r="B11" s="24">
        <v>184.1633191824269</v>
      </c>
    </row>
    <row r="12" spans="1:2">
      <c r="A12" s="24">
        <v>2015</v>
      </c>
      <c r="B12" s="24">
        <v>199.40323425149529</v>
      </c>
    </row>
    <row r="13" spans="1:2">
      <c r="A13" s="24">
        <v>2016</v>
      </c>
      <c r="B13" s="24">
        <v>216.85252750870657</v>
      </c>
    </row>
    <row r="14" spans="1:2">
      <c r="A14" s="24">
        <v>2017</v>
      </c>
      <c r="B14" s="24">
        <v>228.67922561336343</v>
      </c>
    </row>
    <row r="15" spans="1:2">
      <c r="A15" s="24">
        <v>2018</v>
      </c>
      <c r="B15" s="24">
        <v>245.74112354722953</v>
      </c>
    </row>
    <row r="16" spans="1:2">
      <c r="A16" s="24">
        <v>2019</v>
      </c>
      <c r="B16" s="24">
        <v>262.71137796248399</v>
      </c>
    </row>
    <row r="17" spans="1:2">
      <c r="A17" s="24">
        <v>2020</v>
      </c>
      <c r="B17" s="24">
        <v>273.08642219999996</v>
      </c>
    </row>
    <row r="18" spans="1:2">
      <c r="A18" s="24">
        <v>2021</v>
      </c>
      <c r="B18" s="24">
        <v>283.88169999999997</v>
      </c>
    </row>
    <row r="19" spans="1:2">
      <c r="A19" s="24">
        <v>2022</v>
      </c>
      <c r="B19" s="24">
        <v>300.00489999999996</v>
      </c>
    </row>
    <row r="20" spans="1:2">
      <c r="A20" s="24"/>
      <c r="B20" s="24"/>
    </row>
    <row r="21" spans="1:2">
      <c r="A21" s="24"/>
      <c r="B21" s="24"/>
    </row>
    <row r="22" spans="1:2">
      <c r="A22" s="24"/>
      <c r="B22" s="24"/>
    </row>
    <row r="23" spans="1:2">
      <c r="A23" s="24"/>
      <c r="B23" s="2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DCF80-D0B5-4B39-9844-A1A1823BE4A3}">
  <sheetPr>
    <tabColor rgb="FFFFFF00"/>
  </sheetPr>
  <dimension ref="A1:D23"/>
  <sheetViews>
    <sheetView workbookViewId="0">
      <selection activeCell="T30" sqref="T30"/>
    </sheetView>
  </sheetViews>
  <sheetFormatPr defaultRowHeight="15"/>
  <sheetData>
    <row r="1" spans="1:4">
      <c r="B1" t="s">
        <v>149</v>
      </c>
    </row>
    <row r="2" spans="1:4" ht="15.75">
      <c r="A2" s="24">
        <v>2001</v>
      </c>
      <c r="B2" s="12">
        <v>45.523000000000003</v>
      </c>
      <c r="D2" s="58"/>
    </row>
    <row r="3" spans="1:4" ht="15.75">
      <c r="A3" s="24">
        <v>2002</v>
      </c>
      <c r="B3" s="12">
        <v>49.353000000000002</v>
      </c>
      <c r="D3" s="59"/>
    </row>
    <row r="4" spans="1:4">
      <c r="A4" s="24">
        <v>2003</v>
      </c>
      <c r="B4" s="12">
        <v>53.710999999999999</v>
      </c>
    </row>
    <row r="5" spans="1:4">
      <c r="A5" s="24">
        <v>2004</v>
      </c>
      <c r="B5" s="12">
        <v>53.94</v>
      </c>
    </row>
    <row r="6" spans="1:4">
      <c r="A6" s="24">
        <v>2005</v>
      </c>
      <c r="B6" s="12">
        <v>54.881</v>
      </c>
    </row>
    <row r="7" spans="1:4">
      <c r="A7" s="24">
        <v>2006</v>
      </c>
      <c r="B7" s="12">
        <v>55.253999999999998</v>
      </c>
    </row>
    <row r="8" spans="1:4">
      <c r="A8" s="24">
        <v>2007</v>
      </c>
      <c r="B8" s="12">
        <v>58.371000000000002</v>
      </c>
    </row>
    <row r="9" spans="1:4">
      <c r="A9" s="24">
        <v>2008</v>
      </c>
      <c r="B9" s="12">
        <v>56.161999999999999</v>
      </c>
    </row>
    <row r="10" spans="1:4">
      <c r="A10" s="24">
        <v>2009</v>
      </c>
      <c r="B10" s="12">
        <v>52.058999999999997</v>
      </c>
    </row>
    <row r="11" spans="1:4">
      <c r="A11" s="24">
        <v>2010</v>
      </c>
      <c r="B11" s="12">
        <v>48.112000000000002</v>
      </c>
    </row>
    <row r="12" spans="1:4">
      <c r="A12" s="24">
        <v>2011</v>
      </c>
      <c r="B12" s="12">
        <v>46.186</v>
      </c>
    </row>
    <row r="13" spans="1:4">
      <c r="A13" s="24">
        <v>2012</v>
      </c>
      <c r="B13" s="12">
        <v>48.311</v>
      </c>
    </row>
    <row r="14" spans="1:4">
      <c r="A14" s="24">
        <v>2013</v>
      </c>
      <c r="B14" s="12">
        <v>49.487000000000002</v>
      </c>
    </row>
    <row r="15" spans="1:4">
      <c r="A15" s="24">
        <v>2014</v>
      </c>
      <c r="B15" s="12">
        <v>54.100999999999999</v>
      </c>
    </row>
    <row r="16" spans="1:4">
      <c r="A16" s="24">
        <v>2015</v>
      </c>
      <c r="B16" s="12">
        <v>57.061999999999998</v>
      </c>
    </row>
    <row r="17" spans="1:2">
      <c r="A17" s="24">
        <v>2016</v>
      </c>
      <c r="B17" s="12">
        <v>62.195999999999998</v>
      </c>
    </row>
    <row r="18" spans="1:2">
      <c r="A18" s="24">
        <v>2017</v>
      </c>
      <c r="B18" s="12">
        <v>67.790999999999997</v>
      </c>
    </row>
    <row r="19" spans="1:2">
      <c r="A19" s="24">
        <v>2018</v>
      </c>
      <c r="B19" s="12">
        <v>72.055000000000007</v>
      </c>
    </row>
    <row r="20" spans="1:2">
      <c r="A20" s="24">
        <v>2019</v>
      </c>
      <c r="B20" s="12">
        <v>75.119</v>
      </c>
    </row>
    <row r="21" spans="1:2">
      <c r="A21" s="24">
        <v>2020</v>
      </c>
      <c r="B21" s="12">
        <v>77.239000000000004</v>
      </c>
    </row>
    <row r="22" spans="1:2">
      <c r="A22" s="24">
        <v>2021</v>
      </c>
      <c r="B22" s="12">
        <v>79.239000000000004</v>
      </c>
    </row>
    <row r="23" spans="1:2">
      <c r="A23" s="24">
        <v>2022</v>
      </c>
      <c r="B23" s="12">
        <v>83.675200000000004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9D0ED4FD3D5439EC81136330D2260" ma:contentTypeVersion="11" ma:contentTypeDescription="Create a new document." ma:contentTypeScope="" ma:versionID="667e190aed1bd0ec3c43ca53c7a3530e">
  <xsd:schema xmlns:xsd="http://www.w3.org/2001/XMLSchema" xmlns:xs="http://www.w3.org/2001/XMLSchema" xmlns:p="http://schemas.microsoft.com/office/2006/metadata/properties" xmlns:ns2="818fb9ed-338f-4575-a100-9f644d8b95a0" xmlns:ns3="f1489294-30c7-4206-8bdd-a8cb99dcb2d8" targetNamespace="http://schemas.microsoft.com/office/2006/metadata/properties" ma:root="true" ma:fieldsID="3581a55c6eb4e527db34a29c34496d09" ns2:_="" ns3:_="">
    <xsd:import namespace="818fb9ed-338f-4575-a100-9f644d8b95a0"/>
    <xsd:import namespace="f1489294-30c7-4206-8bdd-a8cb99dc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b9ed-338f-4575-a100-9f644d8b95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89294-30c7-4206-8bdd-a8cb99dc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877571-4CAF-4139-A9CF-3BFB5CDA179D}">
  <ds:schemaRefs>
    <ds:schemaRef ds:uri="http://www.w3.org/XML/1998/namespace"/>
    <ds:schemaRef ds:uri="http://purl.org/dc/terms/"/>
    <ds:schemaRef ds:uri="http://schemas.microsoft.com/office/infopath/2007/PartnerControls"/>
    <ds:schemaRef ds:uri="f1489294-30c7-4206-8bdd-a8cb99dcb2d8"/>
    <ds:schemaRef ds:uri="http://purl.org/dc/elements/1.1/"/>
    <ds:schemaRef ds:uri="http://purl.org/dc/dcmitype/"/>
    <ds:schemaRef ds:uri="http://schemas.microsoft.com/office/2006/documentManagement/types"/>
    <ds:schemaRef ds:uri="818fb9ed-338f-4575-a100-9f644d8b95a0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060198-413F-4A02-B5E4-0B8BAC85C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A8FB7-8FF9-4C75-A231-E03FE09CF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fb9ed-338f-4575-a100-9f644d8b95a0"/>
    <ds:schemaRef ds:uri="f1489294-30c7-4206-8bdd-a8cb99dc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Myndayfirlit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2-1</vt:lpstr>
      <vt:lpstr>2-2</vt:lpstr>
      <vt:lpstr>2-3</vt:lpstr>
      <vt:lpstr>2-4</vt:lpstr>
      <vt:lpstr>3-1</vt:lpstr>
      <vt:lpstr>3-2</vt:lpstr>
      <vt:lpstr>4-1</vt:lpstr>
      <vt:lpstr>4-2</vt:lpstr>
      <vt:lpstr>4-3</vt:lpstr>
      <vt:lpstr>5_1-1</vt:lpstr>
      <vt:lpstr>5_1-2</vt:lpstr>
      <vt:lpstr>5_2-1</vt:lpstr>
      <vt:lpstr>11-1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Myndagögn með fjárlagafrumvarpi fyrir árið 2020</dc:title>
  <dc:creator/>
  <cp:lastModifiedBy/>
  <dcterms:created xsi:type="dcterms:W3CDTF">2019-09-06T20:47:57Z</dcterms:created>
  <dcterms:modified xsi:type="dcterms:W3CDTF">2021-11-29T18:05:25Z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0x0101001CD9D0ED4FD3D5439EC81136330D2260</vt:lpwstr>
  </property>
</Properties>
</file>