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Ex1.xml" ContentType="application/vnd.ms-office.chartex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4.xml" ContentType="application/vnd.openxmlformats-officedocument.drawingml.chart+xml"/>
  <Override PartName="/xl/drawings/drawing18.xml" ContentType="application/vnd.openxmlformats-officedocument.drawing+xml"/>
  <Override PartName="/xl/charts/chart15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16.xml" ContentType="application/vnd.openxmlformats-officedocument.drawingml.chart+xml"/>
  <Override PartName="/xl/drawings/drawing22.xml" ContentType="application/vnd.openxmlformats-officedocument.drawing+xml"/>
  <Override PartName="/xl/charts/chart17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8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9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7.xml" ContentType="application/vnd.openxmlformats-officedocument.drawing+xml"/>
  <Override PartName="/xl/charts/chart20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21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22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2.xml" ContentType="application/vnd.openxmlformats-officedocument.drawing+xml"/>
  <Override PartName="/xl/charts/chart23.xml" ContentType="application/vnd.openxmlformats-officedocument.drawingml.chart+xml"/>
  <Override PartName="/xl/theme/themeOverride1.xml" ContentType="application/vnd.openxmlformats-officedocument.themeOverride+xml"/>
  <Override PartName="/xl/drawings/drawing33.xml" ContentType="application/vnd.openxmlformats-officedocument.drawing+xml"/>
  <Override PartName="/xl/charts/chart24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4.xml" ContentType="application/vnd.openxmlformats-officedocument.drawing+xml"/>
  <Override PartName="/xl/charts/chart25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5.xml" ContentType="application/vnd.openxmlformats-officedocument.drawing+xml"/>
  <Override PartName="/xl/charts/chart26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6.xml" ContentType="application/vnd.openxmlformats-officedocument.drawing+xml"/>
  <Override PartName="/xl/charts/chartEx2.xml" ContentType="application/vnd.ms-office.chartex+xml"/>
  <Override PartName="/xl/charts/style18.xml" ContentType="application/vnd.ms-office.chartstyle+xml"/>
  <Override PartName="/xl/charts/colors18.xml" ContentType="application/vnd.ms-office.chartcolorstyle+xml"/>
  <Override PartName="/xl/drawings/drawing37.xml" ContentType="application/vnd.openxmlformats-officedocument.drawing+xml"/>
  <Override PartName="/xl/charts/chart27.xml" ContentType="application/vnd.openxmlformats-officedocument.drawingml.chart+xml"/>
  <Override PartName="/xl/drawings/drawing38.xml" ContentType="application/vnd.openxmlformats-officedocument.drawing+xml"/>
  <Override PartName="/xl/charts/chart28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39.xml" ContentType="application/vnd.openxmlformats-officedocument.drawing+xml"/>
  <Override PartName="/xl/charts/chart29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40.xml" ContentType="application/vnd.openxmlformats-officedocument.drawing+xml"/>
  <Override PartName="/xl/charts/chart30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41.xml" ContentType="application/vnd.openxmlformats-officedocument.drawing+xml"/>
  <Override PartName="/xl/charts/chart31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42.xml" ContentType="application/vnd.openxmlformats-officedocument.drawing+xml"/>
  <Override PartName="/xl/charts/chart32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43.xml" ContentType="application/vnd.openxmlformats-officedocument.drawing+xml"/>
  <Override PartName="/xl/charts/chart33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4.xml" ContentType="application/vnd.openxmlformats-officedocument.drawing+xml"/>
  <Override PartName="/xl/charts/chart34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45.xml" ContentType="application/vnd.openxmlformats-officedocument.drawing+xml"/>
  <Override PartName="/xl/charts/chart35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filterPrivacy="1" showInkAnnotation="0" defaultThemeVersion="166925"/>
  <xr:revisionPtr revIDLastSave="0" documentId="8_{9D12757F-8C83-4F52-AF6A-FE4CB594CD0E}" xr6:coauthVersionLast="43" xr6:coauthVersionMax="43" xr10:uidLastSave="{00000000-0000-0000-0000-000000000000}"/>
  <bookViews>
    <workbookView xWindow="-110" yWindow="-110" windowWidth="19420" windowHeight="10420" tabRatio="766" xr2:uid="{00000000-000D-0000-FFFF-FFFF00000000}"/>
  </bookViews>
  <sheets>
    <sheet name="Myndayfirlit" sheetId="1" r:id="rId1"/>
    <sheet name="3" sheetId="2" r:id="rId2"/>
    <sheet name="4" sheetId="3" r:id="rId3"/>
    <sheet name="5" sheetId="4" r:id="rId4"/>
    <sheet name="6" sheetId="5" r:id="rId5"/>
    <sheet name="7" sheetId="6" r:id="rId6"/>
    <sheet name="8" sheetId="7" r:id="rId7"/>
    <sheet name="9" sheetId="8" r:id="rId8"/>
    <sheet name="10" sheetId="9" r:id="rId9"/>
    <sheet name="11" sheetId="10" r:id="rId10"/>
    <sheet name="12a" sheetId="11" r:id="rId11"/>
    <sheet name="12b" sheetId="12" r:id="rId12"/>
    <sheet name="16" sheetId="40" r:id="rId13"/>
    <sheet name="18" sheetId="41" r:id="rId14"/>
    <sheet name="19" sheetId="42" r:id="rId15"/>
    <sheet name="22" sheetId="28" r:id="rId16"/>
    <sheet name="23" sheetId="43" r:id="rId17"/>
    <sheet name="24" sheetId="15" r:id="rId18"/>
    <sheet name="27" sheetId="38" r:id="rId19"/>
    <sheet name="28" sheetId="39" r:id="rId20"/>
    <sheet name="40" sheetId="45" r:id="rId21"/>
    <sheet name="41" sheetId="25" r:id="rId22"/>
    <sheet name="42" sheetId="18" r:id="rId23"/>
    <sheet name="43" sheetId="44" r:id="rId24"/>
    <sheet name="44" sheetId="27" r:id="rId25"/>
    <sheet name="45" sheetId="46" r:id="rId26"/>
    <sheet name="46" sheetId="13" r:id="rId27"/>
    <sheet name="47" sheetId="22" r:id="rId28"/>
    <sheet name="48" sheetId="24" r:id="rId29"/>
    <sheet name="51" sheetId="47" r:id="rId30"/>
    <sheet name="52" sheetId="31" r:id="rId31"/>
    <sheet name="53" sheetId="48" r:id="rId32"/>
    <sheet name="56" sheetId="49" r:id="rId33"/>
    <sheet name="57" sheetId="32" r:id="rId34"/>
    <sheet name="58" sheetId="33" r:id="rId35"/>
    <sheet name="59" sheetId="50" r:id="rId36"/>
    <sheet name="60" sheetId="51" r:id="rId37"/>
    <sheet name="61" sheetId="34" r:id="rId38"/>
    <sheet name="62" sheetId="37" r:id="rId39"/>
    <sheet name="63" sheetId="52" r:id="rId40"/>
    <sheet name="64" sheetId="53" r:id="rId41"/>
    <sheet name="67" sheetId="54" r:id="rId42"/>
  </sheets>
  <definedNames>
    <definedName name="_xlchart.v1.0" hidden="1">'11'!$A$3:$A$9</definedName>
    <definedName name="_xlchart.v1.1" hidden="1">'11'!$B$3:$B$9</definedName>
    <definedName name="_xlchart.v1.2" hidden="1">'52'!$B$4:$B$10</definedName>
    <definedName name="_xlchart.v1.3" hidden="1">'52'!$C$4:$C$10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25" l="1"/>
  <c r="C2" i="39" l="1"/>
  <c r="C3" i="39"/>
  <c r="C4" i="39"/>
  <c r="C5" i="39"/>
  <c r="C6" i="39"/>
  <c r="C7" i="39"/>
  <c r="C8" i="39"/>
  <c r="C9" i="39"/>
  <c r="C10" i="39"/>
  <c r="C11" i="39"/>
  <c r="C12" i="39"/>
  <c r="C13" i="39"/>
  <c r="C14" i="39"/>
  <c r="B2" i="38"/>
  <c r="B5" i="33" l="1"/>
  <c r="B6" i="33"/>
  <c r="B7" i="33"/>
  <c r="B8" i="33"/>
  <c r="B9" i="33"/>
  <c r="B10" i="33"/>
  <c r="B11" i="33"/>
  <c r="B12" i="33"/>
  <c r="C4" i="18" l="1"/>
  <c r="B2" i="18"/>
  <c r="B3" i="18" s="1"/>
  <c r="B4" i="18" s="1"/>
  <c r="B5" i="18" s="1"/>
</calcChain>
</file>

<file path=xl/sharedStrings.xml><?xml version="1.0" encoding="utf-8"?>
<sst xmlns="http://schemas.openxmlformats.org/spreadsheetml/2006/main" count="373" uniqueCount="290">
  <si>
    <t>Fjárlagafrumvarp fyrir árið 2020</t>
  </si>
  <si>
    <t>Listi yfir myndir</t>
  </si>
  <si>
    <t>Glæra:</t>
  </si>
  <si>
    <t>Titilglæra. Fjárlagafrumvarp fyrir árið 2020</t>
  </si>
  <si>
    <t>Titilglæra. Staða og horfur í efnahagsmálum</t>
  </si>
  <si>
    <t>Hagsæld hefur aukist hratt</t>
  </si>
  <si>
    <t>Útlit fyrir neikvæðan hagvöxt í ár</t>
  </si>
  <si>
    <t>Hærri ráðstöfunartekjur allra aldurshópa</t>
  </si>
  <si>
    <t>Laun hafa hækkað ört</t>
  </si>
  <si>
    <t>Mikill þjóðhagslegur sparnaður</t>
  </si>
  <si>
    <t>Vaxtakostnaður heimila lækkar</t>
  </si>
  <si>
    <t>Opinber fjárfesting vex</t>
  </si>
  <si>
    <t>Skuldir ríkissjóðs hafa lækkað verulega</t>
  </si>
  <si>
    <t>Titilglæra. Markmið í ríkisfjármálum og afkomuhorfum ríkissjóðs</t>
  </si>
  <si>
    <t>Meginmarkmið í ríkisfjármálum</t>
  </si>
  <si>
    <t>Fjármálastefna fyrir árin 2018-2022</t>
  </si>
  <si>
    <t>Fjármálaáætlun 2020-2024</t>
  </si>
  <si>
    <t>Fjárlagafrumvarp 2020</t>
  </si>
  <si>
    <t>Áætluð afkoma ríkissjóðs árið 2020</t>
  </si>
  <si>
    <t>Stefnt er að jöfnuði í ríkisfjármálum 2020</t>
  </si>
  <si>
    <t>Afkoma ríkissjóðs 2020 - lykiltölur</t>
  </si>
  <si>
    <t>Afkoma ríkissjóðs 2020 - samanburður við fjármálaáætlun</t>
  </si>
  <si>
    <t>Frumjöfnuður hins opinbera 2018</t>
  </si>
  <si>
    <t>Skuldir ríkissjóðs innan marka skuldastefnu</t>
  </si>
  <si>
    <t>Tilfærslur vaxandi hluti frumgjalda</t>
  </si>
  <si>
    <t>Titilglæra - Tekjur ríkissjóðs</t>
  </si>
  <si>
    <t>Skatttekjur og tryggingagjald - endurmat</t>
  </si>
  <si>
    <t>Tekjuáætlun 2020</t>
  </si>
  <si>
    <t>Tekjur ríkissjóðs eru áætlaðar 919 ma.kr.</t>
  </si>
  <si>
    <t>Áhrif tekjuskattsbreytinga</t>
  </si>
  <si>
    <t>Heildarábati eftir tekjubilum</t>
  </si>
  <si>
    <t>Tekjuskattsbreytingar 2020 og 2021</t>
  </si>
  <si>
    <t>Grænir skattar</t>
  </si>
  <si>
    <t>Stuðningur við orkuskipti í samgöngum</t>
  </si>
  <si>
    <t>Titilglæra - Útgjöld ríkissjóðs</t>
  </si>
  <si>
    <t>Helstu áhersluverkefni á útgjaldahlið á árinu 2020</t>
  </si>
  <si>
    <t>Helstu áhersluverkefni á útgjaldahlið á árinu 2020 frh</t>
  </si>
  <si>
    <t>Áhersluverkefni byggja á grunni fyrirliggjandi stefnu</t>
  </si>
  <si>
    <t>Heildarútgjöld ríkissjóðs eftir tilefnum</t>
  </si>
  <si>
    <t>Skipting útgjalda ríkissjóðs árið 2020</t>
  </si>
  <si>
    <t>Breyting á rammasettum útgjöldum frá fjárlögum 2017 eftir málefnasviðum</t>
  </si>
  <si>
    <t>Í hvað fara skattarnir</t>
  </si>
  <si>
    <t>Útgjaldaþróun 2011-2020</t>
  </si>
  <si>
    <t>Útgjöld til samgönguframkvæmda</t>
  </si>
  <si>
    <t>Útgjöld til menntamála</t>
  </si>
  <si>
    <t xml:space="preserve">Útgjöld til heilbrigðismála 2011-2020  </t>
  </si>
  <si>
    <t>Titilglæra - Skuldastýring og lánsfjármögnun ríkissjóðs</t>
  </si>
  <si>
    <t>Innlendar skuldir 85% af heild</t>
  </si>
  <si>
    <t>Skuldir hins opinbera halda áfram að lækka</t>
  </si>
  <si>
    <t>Skuldir hins opinbera lágar í samanburði við önnur Evrópuríki</t>
  </si>
  <si>
    <t>Uppkaup á evrubréfum og ný útgáfa</t>
  </si>
  <si>
    <t>Erlend útgáfa ríkissjóðs</t>
  </si>
  <si>
    <t>Endurgreiðsluferill skulda ríkissjóðs</t>
  </si>
  <si>
    <t>Hrein staða efnahagsreiknings ríkissjóðs hefur batnað</t>
  </si>
  <si>
    <t>Lífeyrissjóðir eru stærstu eigendur innlendra ríkisskuldabréfa</t>
  </si>
  <si>
    <t>Samsetning vaxtagjalda hefur breyst mikið</t>
  </si>
  <si>
    <t>Vaxtajöfnuður hefur batnað hratt</t>
  </si>
  <si>
    <t>Lækkun vaxta hefur skapað rými fyrir önnur útgjöld</t>
  </si>
  <si>
    <t>Vaxtatekjur</t>
  </si>
  <si>
    <t>Minnkandi áhætta af ríkisábyrgðum</t>
  </si>
  <si>
    <t>Forinngreiðslur hafa hægt á vexti lífeyrisskuldbindinga</t>
  </si>
  <si>
    <t>Lánshæfi ríkissjóðs</t>
  </si>
  <si>
    <t>Bætt lánshæfi - betri vaxtakjör</t>
  </si>
  <si>
    <t>Vextir af lánum ríkissjóðs í þús. kr.á mann</t>
  </si>
  <si>
    <t>Titilglæra - ítarefni:hugtök</t>
  </si>
  <si>
    <t>Fjárlaga- og áætlanaferli ríkissjóðs</t>
  </si>
  <si>
    <t>Orðskýringar</t>
  </si>
  <si>
    <t>Fjárheimild ≠ fjárveiting</t>
  </si>
  <si>
    <t>Málefnasvið ≠ málaflokkar</t>
  </si>
  <si>
    <t>Fjárlög og fylgirit</t>
  </si>
  <si>
    <t>Aðrar upplýsingar</t>
  </si>
  <si>
    <t>Heimild: Eurostat, Seðlabanki Bandaríkjanna</t>
  </si>
  <si>
    <t>Bandaríkin</t>
  </si>
  <si>
    <t>Ísland</t>
  </si>
  <si>
    <t>Bretland</t>
  </si>
  <si>
    <t>Evrusvæðið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</si>
  <si>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</si>
  <si>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</si>
  <si>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</si>
  <si>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</si>
  <si>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</si>
  <si>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</si>
  <si>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</si>
  <si>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</si>
  <si>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</si>
  <si>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</si>
  <si>
    <t>Heimild: Hagstofa Íslands. Gildi fyrir 2019-2021 eru þjóðhagsspá Hagstofunnar í maí.</t>
  </si>
  <si>
    <t>Heimild: Hagstofa Íslands</t>
  </si>
  <si>
    <t>75 ára og eldri</t>
  </si>
  <si>
    <t>65-74 ára</t>
  </si>
  <si>
    <t>55-64 ára</t>
  </si>
  <si>
    <t>45-54 ára</t>
  </si>
  <si>
    <t>35-44 ára</t>
  </si>
  <si>
    <t>25-34 ára</t>
  </si>
  <si>
    <t>16-24 ára</t>
  </si>
  <si>
    <t>Aukning</t>
  </si>
  <si>
    <t>Breyting milli ára</t>
  </si>
  <si>
    <t>Vísitala heildarlauna (h.ás)</t>
  </si>
  <si>
    <t>Sparnaður brúttó (fjárfesting + viðskiptajöfnuður)</t>
  </si>
  <si>
    <t>Sparnaður nettó (ráðstöfunartekjur - neysla)</t>
  </si>
  <si>
    <t>Heimild: Hagstofa Íslands, Mælaborð ferðaþjónustunnar</t>
  </si>
  <si>
    <t>Gestakomur á Gullfoss</t>
  </si>
  <si>
    <t>Gistinætur útlendinga á hótelum</t>
  </si>
  <si>
    <t>Fjöldi ferðamanna</t>
  </si>
  <si>
    <t>Heimild: Seðlabanki Íslands, fjármála- og efnahagsráðuneytið. Meðaltal lægstu vaxta hjá Arion banka, Íslandsbanka og Landsbankanum.</t>
  </si>
  <si>
    <t>Heimild: Hagstofa Íslands. Leiðrétt fyrir tilfærslu Hvalfjarðarganga til ríkisins 2018.</t>
  </si>
  <si>
    <t>Starfsemi hins opinbera (hægri ás)</t>
  </si>
  <si>
    <t>Atvinnuvegir (vinstri ás)</t>
  </si>
  <si>
    <t>Heimild: Fjármála- og efnahagsráðuneytið, Hagstofa Íslands</t>
  </si>
  <si>
    <t>Árslok 2020</t>
  </si>
  <si>
    <t>Annað</t>
  </si>
  <si>
    <t>Gengisbr.</t>
  </si>
  <si>
    <t>Stöðugl.frl.</t>
  </si>
  <si>
    <t>Afkoma</t>
  </si>
  <si>
    <t>Hagvöxtur</t>
  </si>
  <si>
    <t>Árslok 2012</t>
  </si>
  <si>
    <t>Heimild: OECD</t>
  </si>
  <si>
    <t>Spá frá maí 2018</t>
  </si>
  <si>
    <t>Spá frá maí 2019</t>
  </si>
  <si>
    <t>Ferðaþjónustan heldur velli</t>
  </si>
  <si>
    <t>Horfur í heimshagkerfinu hafa versnað (evrusvæði)</t>
  </si>
  <si>
    <t>Horfur í heimshagkerfinu hafa versnað (Bretland)</t>
  </si>
  <si>
    <t>Opinberfjárfesting vex</t>
  </si>
  <si>
    <t xml:space="preserve"> </t>
  </si>
  <si>
    <t>Útgjöld til menntamála, ma.kr.</t>
  </si>
  <si>
    <t>án LÍN og án markaðsleigu</t>
  </si>
  <si>
    <t>Ár</t>
  </si>
  <si>
    <t>Fjárfesting í efnislegum eignum</t>
  </si>
  <si>
    <t>Laun og kaup á vöru og þjónustu</t>
  </si>
  <si>
    <t>Tilfærslur og framleiðslustyrkir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</si>
  <si>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</si>
  <si>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</si>
  <si>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</si>
  <si>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</si>
  <si>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</si>
  <si>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</si>
  <si>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</si>
  <si>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</si>
  <si>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</si>
  <si>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</si>
  <si>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</si>
  <si>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2019</t>
  </si>
  <si>
    <t>2020</t>
  </si>
  <si>
    <t>Land</t>
  </si>
  <si>
    <t>Frumjöfnuður % af VLF</t>
  </si>
  <si>
    <t>Grikkland</t>
  </si>
  <si>
    <t>Malta</t>
  </si>
  <si>
    <t>Portúgal</t>
  </si>
  <si>
    <t>Búlgaría</t>
  </si>
  <si>
    <t>Slóvenía</t>
  </si>
  <si>
    <t>Þýskaland</t>
  </si>
  <si>
    <t>Króatía</t>
  </si>
  <si>
    <t>Lúxembúrg</t>
  </si>
  <si>
    <t>Holland</t>
  </si>
  <si>
    <t>Litháen</t>
  </si>
  <si>
    <t>Tékkland</t>
  </si>
  <si>
    <t>Írland</t>
  </si>
  <si>
    <t>Austurríki</t>
  </si>
  <si>
    <t>Ítalía</t>
  </si>
  <si>
    <t>Belgía</t>
  </si>
  <si>
    <t>Svíþjóð</t>
  </si>
  <si>
    <t>Danmörk</t>
  </si>
  <si>
    <t>Pólland</t>
  </si>
  <si>
    <t>Slóvakía</t>
  </si>
  <si>
    <t>Noregur</t>
  </si>
  <si>
    <t>Ungverjaland</t>
  </si>
  <si>
    <t>Spánn</t>
  </si>
  <si>
    <t>Lettland</t>
  </si>
  <si>
    <t>Eistland</t>
  </si>
  <si>
    <t>Finnland</t>
  </si>
  <si>
    <t>Frakkland</t>
  </si>
  <si>
    <t>Rúmenía</t>
  </si>
  <si>
    <t>Kýpur</t>
  </si>
  <si>
    <t>Fjárlög 2017</t>
  </si>
  <si>
    <t>Heilbrigðismál</t>
  </si>
  <si>
    <t>Félags-, húsnæðis- og tryggingamál</t>
  </si>
  <si>
    <t>Önnur málefnasvið</t>
  </si>
  <si>
    <t>Fjárlög 2020</t>
  </si>
  <si>
    <t xml:space="preserve">Félags,- húsnæðis- og tryggingamál </t>
  </si>
  <si>
    <t xml:space="preserve">Mennta- og menningarmál </t>
  </si>
  <si>
    <t xml:space="preserve">Nýsköpun, rannsóknir og þekkingargreinar </t>
  </si>
  <si>
    <t xml:space="preserve">Samgöngu- og fjarskiptamál </t>
  </si>
  <si>
    <t xml:space="preserve">Almanna- og réttaröryggi </t>
  </si>
  <si>
    <t xml:space="preserve">Umhverfismál </t>
  </si>
  <si>
    <t xml:space="preserve">Skatta-, eigna- og fjármálaumsýsla </t>
  </si>
  <si>
    <t xml:space="preserve">Önnur málefnasvið </t>
  </si>
  <si>
    <t>Hrein staða ríkissjóðs, % af VLF</t>
  </si>
  <si>
    <t>Skuldir ríkissjóðs, % af VLF</t>
  </si>
  <si>
    <t>Hrein staða ríkissjóðs, ma.kr.</t>
  </si>
  <si>
    <t>Skuldir ríkissjóðs, ma.kr.</t>
  </si>
  <si>
    <t>Erlendir aðilar</t>
  </si>
  <si>
    <t>Aðrir</t>
  </si>
  <si>
    <t>Einstaklingar</t>
  </si>
  <si>
    <t>Fyrirtæki</t>
  </si>
  <si>
    <t>Lífeyrissjóðir</t>
  </si>
  <si>
    <t>Verðbréfa- og fj.sjóðir</t>
  </si>
  <si>
    <t>ýmis lánafyrirtæki</t>
  </si>
  <si>
    <t>Bankar og sparisjóðir</t>
  </si>
  <si>
    <t>Vextir af lánum ríkissjóðs, hægri ás</t>
  </si>
  <si>
    <t>Reiknaðir vextir af ófjármögnuðum lífeyrisskuldbindingum</t>
  </si>
  <si>
    <t>Verðbætur</t>
  </si>
  <si>
    <t>Vextir af lánum ríkissjóðs</t>
  </si>
  <si>
    <t>ESB</t>
  </si>
  <si>
    <t>Lúxemborg</t>
  </si>
  <si>
    <t>Vextir af langtímakröfum</t>
  </si>
  <si>
    <t>Vextir af skammtímakröfum</t>
  </si>
  <si>
    <t>Dráttarvextir og álag af ríkissjóðstekjum</t>
  </si>
  <si>
    <t>Fjárlagafrumvarp</t>
  </si>
  <si>
    <t>Endurmat skattstofna og breyttar tekjuráðstafanir</t>
  </si>
  <si>
    <t>Framlögð fjármálaáætlun</t>
  </si>
  <si>
    <t>Eignarskattar</t>
  </si>
  <si>
    <t>Aðrir skattar</t>
  </si>
  <si>
    <t>Launaskattar</t>
  </si>
  <si>
    <t>Bankaskattur</t>
  </si>
  <si>
    <t>Áfengis- og tóbaksgjald</t>
  </si>
  <si>
    <t>Aðrir neysluskattar</t>
  </si>
  <si>
    <t>Fjármagnstekjuskattur</t>
  </si>
  <si>
    <t>Gjöld á ökut. og eldsneyti</t>
  </si>
  <si>
    <t>Tekjuskattur lögaðila</t>
  </si>
  <si>
    <t>Aðrar tekjur en skattekjur</t>
  </si>
  <si>
    <t>Tryggingagjöld</t>
  </si>
  <si>
    <t>Tekjuskattur einstaklinga</t>
  </si>
  <si>
    <t>Virðisaukaskattur</t>
  </si>
  <si>
    <t>Hlutdeild</t>
  </si>
  <si>
    <t>m.kr.</t>
  </si>
  <si>
    <t>Svigrúm til að mæta hægari hagvexti</t>
  </si>
  <si>
    <t>Áætlun fyrir endurskoðun fjármálastefnu í júní</t>
  </si>
  <si>
    <t>Frumjöfnuður ríkissjóðs</t>
  </si>
  <si>
    <t>Tekjur</t>
  </si>
  <si>
    <t>Gjöld</t>
  </si>
  <si>
    <t>ma.kr.</t>
  </si>
  <si>
    <t>Afgangur</t>
  </si>
  <si>
    <t>Vaxtagjöld</t>
  </si>
  <si>
    <t>Frumgjöld</t>
  </si>
  <si>
    <t>Frumvarp
2020</t>
  </si>
  <si>
    <t>Áætlun
2019</t>
  </si>
  <si>
    <t>Fjárlög
2019</t>
  </si>
  <si>
    <t>Reikn.
2018</t>
  </si>
  <si>
    <t>Reikn.
2017</t>
  </si>
  <si>
    <t>Heildarjöfnuður</t>
  </si>
  <si>
    <t>Frumjöfnuður</t>
  </si>
  <si>
    <t>Stefnumið um skuldir skv. fjármálastefnu</t>
  </si>
  <si>
    <t>Áætluð skuldaþróun ríkissjóðs m.v. skuldareglu</t>
  </si>
  <si>
    <t>Málefni aldraðra</t>
  </si>
  <si>
    <t>Örorkugr. í almannatryggingak.</t>
  </si>
  <si>
    <t>Samgöngur</t>
  </si>
  <si>
    <t>Háskólar</t>
  </si>
  <si>
    <t>Fjölskyldumál</t>
  </si>
  <si>
    <t>Framhaldsskólar</t>
  </si>
  <si>
    <t>Umhverfismál</t>
  </si>
  <si>
    <t>Löggæsla</t>
  </si>
  <si>
    <t>Menning, listir, íþrótta- og æskulýðsmál</t>
  </si>
  <si>
    <t>Húsnæðisstuðningur</t>
  </si>
  <si>
    <t>Í hvað fara skattarnir?</t>
  </si>
  <si>
    <t>Skattabreytingar 2020</t>
  </si>
  <si>
    <t>Nýtt skattkerfi í hnotskurn að lokinni innleiðingu 2021</t>
  </si>
  <si>
    <t>Samtals:</t>
  </si>
  <si>
    <t>Útgjöld til félags-, húsnæðis- og tryggingarmála</t>
  </si>
  <si>
    <t>Heildargjöld 2019</t>
  </si>
  <si>
    <t>Bundin 
útgjöld</t>
  </si>
  <si>
    <t>Niðurfellt</t>
  </si>
  <si>
    <t>Aðhald</t>
  </si>
  <si>
    <t>Útgjalda-
svigrúm</t>
  </si>
  <si>
    <t>Launa- og 
verðlagsbætur</t>
  </si>
  <si>
    <t>Heildargjöld 2020</t>
  </si>
  <si>
    <t>Fjárlög
2018</t>
  </si>
  <si>
    <t>Fárlög
2019</t>
  </si>
  <si>
    <t>Frv. 2020</t>
  </si>
  <si>
    <t>Samtals</t>
  </si>
  <si>
    <t>Meðaltal 1998-2007 (verðlag 2020)</t>
  </si>
  <si>
    <t>Ríki</t>
  </si>
  <si>
    <t>Sveitarfélög</t>
  </si>
  <si>
    <t>Heildarskuldir, LOF (h-ás)</t>
  </si>
  <si>
    <t>Skuldaregla</t>
  </si>
  <si>
    <t>Dálkur1</t>
  </si>
  <si>
    <t>Innlendar skuldir</t>
  </si>
  <si>
    <t>Erlendar skuldir</t>
  </si>
  <si>
    <t>Ríkisskuldabréf</t>
  </si>
  <si>
    <t>Víxlar</t>
  </si>
  <si>
    <t>Endurfjármögnun Seðlabankans</t>
  </si>
  <si>
    <t>Fjármögnun nýrra viðskiptabanka</t>
  </si>
  <si>
    <t>Vaxtajöfnuður</t>
  </si>
  <si>
    <t>Sales</t>
  </si>
  <si>
    <t>ÍLS</t>
  </si>
  <si>
    <t>Landsvirkjun</t>
  </si>
  <si>
    <t>LÍN</t>
  </si>
  <si>
    <t>Byggðastofnun</t>
  </si>
  <si>
    <t>Farice</t>
  </si>
  <si>
    <t>Ófjármagnaðar lífeyrisskuldbindingar A-hluta ríkissjóðs</t>
  </si>
  <si>
    <t>Ófjármagnaðar lífeyrisskuldbindingar A-hluta ríkissjóðs (hægri ás)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</si>
</sst>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2">
    <numFmt numFmtId="41" formatCode="_-* #,##0_-;\-* #,##0_-;_-* &quot;-&quot;_-;_-@_-"/>
    <numFmt numFmtId="43" formatCode="_-* #,##0.00_-;\-* #,##0.00_-;_-* &quot;-&quot;??_-;_-@_-"/>
    <numFmt numFmtId="164" formatCode="_-* #,##0\ _k_r_-;\-* #,##0\ _k_r_-;_-* &quot;-&quot;\ _k_r_-;_-@_-"/>
    <numFmt numFmtId="165" formatCode="_-* #,##0.00\ _k_r_-;\-* #,##0.00\ _k_r_-;_-* &quot;-&quot;??\ _k_r_-;_-@_-"/>
    <numFmt numFmtId="166" formatCode="_-* #,##0\ _I_S_K_-;\-* #,##0\ _I_S_K_-;_-* &quot;-&quot;\ _I_S_K_-;_-@_-"/>
    <numFmt numFmtId="167" formatCode="0.0"/>
    <numFmt numFmtId="168" formatCode="0.0%"/>
    <numFmt numFmtId="169" formatCode="#,##0.0"/>
    <numFmt numFmtId="170" formatCode="_-* #,##0.00\ _k_r_._-;\-* #,##0.00\ _k_r_._-;_-* &quot;-&quot;??\ _k_r_._-;_-@_-"/>
    <numFmt numFmtId="171" formatCode="&quot;   &quot;@"/>
    <numFmt numFmtId="172" formatCode="&quot;      &quot;@"/>
    <numFmt numFmtId="173" formatCode="&quot;         &quot;@"/>
    <numFmt numFmtId="174" formatCode="&quot;            &quot;@"/>
    <numFmt numFmtId="175" formatCode="&quot;               &quot;@"/>
    <numFmt numFmtId="176" formatCode="\$#,##0\ ;\(\$#,##0\)"/>
    <numFmt numFmtId="177" formatCode="_-[$€-2]* #,##0.00_-;\-[$€-2]* #,##0.00_-;_-[$€-2]* &quot;-&quot;??_-"/>
    <numFmt numFmtId="178" formatCode="_-&quot;¢&quot;* #,##0_-;\-&quot;¢&quot;* #,##0_-;_-&quot;¢&quot;* &quot;-&quot;_-;_-@_-"/>
    <numFmt numFmtId="179" formatCode="_-&quot;¢&quot;* #,##0.00_-;\-&quot;¢&quot;* #,##0.00_-;_-&quot;¢&quot;* &quot;-&quot;??_-;_-@_-"/>
    <numFmt numFmtId="180" formatCode="_(&quot;$&quot;* #,##0_);_(&quot;$&quot;* \(#,##0\);_(&quot;$&quot;* &quot;-&quot;_);_(@_)"/>
    <numFmt numFmtId="181" formatCode="_(&quot;$&quot;* #,##0.00_);_(&quot;$&quot;* \(#,##0.00\);_(&quot;$&quot;* &quot;-&quot;??_);_(@_)"/>
    <numFmt numFmtId="182" formatCode="0.00_)"/>
    <numFmt numFmtId="183" formatCode="0.0_*"/>
    <numFmt numFmtId="184" formatCode="0.0\*"/>
    <numFmt numFmtId="185" formatCode="[Black][&gt;0.05]#,##0.0;[Black][&lt;-0.05]\-#,##0.0;;"/>
    <numFmt numFmtId="186" formatCode="[Black][&gt;0.5]#,##0;[Black][&lt;-0.5]\-#,##0;;"/>
    <numFmt numFmtId="187" formatCode="#,##0.0____"/>
    <numFmt numFmtId="188" formatCode="#,##0_*"/>
    <numFmt numFmtId="189" formatCode="#,##0\*"/>
    <numFmt numFmtId="190" formatCode="@__"/>
    <numFmt numFmtId="191" formatCode="\$#,##0.00\ ;\(\$#,##0.00\)"/>
    <numFmt numFmtId="192" formatCode="\-#,##0"/>
    <numFmt numFmtId="193" formatCode="_-* #,##0\ _k_r_._-;\-* #,##0\ _k_r_._-;_-* &quot;-&quot;\ _k_r_._-;_-@_-"/>
  </numFmts>
  <fonts count="7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FiraGO Light"/>
      <family val="2"/>
    </font>
    <font>
      <sz val="10"/>
      <color theme="1"/>
      <name val="FiraGO Light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Arial"/>
      <family val="2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0"/>
      <name val="Arial"/>
      <family val="2"/>
    </font>
    <font>
      <sz val="10"/>
      <name val="Times New Roman"/>
    </font>
    <font>
      <b/>
      <sz val="11"/>
      <color theme="1"/>
      <name val="Times New Roman"/>
      <family val="1"/>
    </font>
    <font>
      <sz val="8"/>
      <color theme="1"/>
      <name val="Times New Roman"/>
      <family val="2"/>
    </font>
    <font>
      <b/>
      <sz val="8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2"/>
      <color indexed="8"/>
      <name val="Times New Roman"/>
      <family val="2"/>
    </font>
    <font>
      <sz val="12"/>
      <color indexed="9"/>
      <name val="Times New Roman"/>
      <family val="2"/>
    </font>
    <font>
      <sz val="12"/>
      <color indexed="20"/>
      <name val="Times New Roman"/>
      <family val="2"/>
    </font>
    <font>
      <b/>
      <sz val="12"/>
      <color indexed="52"/>
      <name val="Times New Roman"/>
      <family val="2"/>
    </font>
    <font>
      <b/>
      <sz val="12"/>
      <color indexed="9"/>
      <name val="Times New Roman"/>
      <family val="2"/>
    </font>
    <font>
      <sz val="10"/>
      <name val="Tahoma"/>
      <family val="2"/>
    </font>
    <font>
      <sz val="8"/>
      <color indexed="22"/>
      <name val="Arial"/>
      <family val="2"/>
    </font>
    <font>
      <i/>
      <sz val="12"/>
      <color indexed="23"/>
      <name val="Times New Roman"/>
      <family val="2"/>
    </font>
    <font>
      <b/>
      <sz val="12"/>
      <name val="Times New Roman"/>
      <family val="1"/>
    </font>
    <font>
      <sz val="12"/>
      <color indexed="17"/>
      <name val="Times New Roman"/>
      <family val="2"/>
    </font>
    <font>
      <sz val="8"/>
      <name val="Arial"/>
      <family val="2"/>
    </font>
    <font>
      <b/>
      <sz val="12"/>
      <color indexed="22"/>
      <name val="Arial"/>
      <family val="2"/>
    </font>
    <font>
      <b/>
      <sz val="8"/>
      <color indexed="22"/>
      <name val="Arial"/>
      <family val="2"/>
    </font>
    <font>
      <b/>
      <sz val="11"/>
      <color indexed="56"/>
      <name val="Times New Roman"/>
      <family val="2"/>
    </font>
    <font>
      <u/>
      <sz val="10"/>
      <color indexed="12"/>
      <name val="Arial"/>
      <family val="2"/>
    </font>
    <font>
      <sz val="12"/>
      <color indexed="62"/>
      <name val="Times New Roman"/>
      <family val="2"/>
    </font>
    <font>
      <i/>
      <sz val="8"/>
      <name val="Times New Roman"/>
      <family val="1"/>
    </font>
    <font>
      <sz val="12"/>
      <color indexed="52"/>
      <name val="Times New Roman"/>
      <family val="2"/>
    </font>
    <font>
      <sz val="10"/>
      <color indexed="8"/>
      <name val="MS Sans Serif"/>
      <family val="2"/>
    </font>
    <font>
      <sz val="12"/>
      <color indexed="60"/>
      <name val="Times New Roman"/>
      <family val="2"/>
    </font>
    <font>
      <b/>
      <i/>
      <sz val="16"/>
      <name val="Helv"/>
    </font>
    <font>
      <sz val="12"/>
      <name val="Tms Rmn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name val="Times New Roman"/>
      <family val="1"/>
    </font>
    <font>
      <sz val="11"/>
      <color indexed="8"/>
      <name val="Calibri"/>
      <family val="2"/>
    </font>
    <font>
      <i/>
      <sz val="10"/>
      <name val="Arial"/>
      <family val="2"/>
    </font>
    <font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0"/>
      <color indexed="63"/>
      <name val="Arial"/>
      <family val="2"/>
    </font>
    <font>
      <b/>
      <sz val="10"/>
      <color indexed="9"/>
      <name val="Verdana"/>
      <family val="2"/>
    </font>
    <font>
      <b/>
      <sz val="10"/>
      <color indexed="63"/>
      <name val="Verdana"/>
      <family val="2"/>
    </font>
    <font>
      <b/>
      <sz val="18"/>
      <color indexed="56"/>
      <name val="Cambria"/>
      <family val="2"/>
    </font>
    <font>
      <sz val="12"/>
      <color indexed="10"/>
      <name val="Times New Roman"/>
      <family val="2"/>
    </font>
    <font>
      <b/>
      <sz val="11"/>
      <name val="Times New Roman"/>
      <family val="1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color theme="1"/>
      <name val="Times New Roman"/>
      <family val="2"/>
    </font>
    <font>
      <sz val="11"/>
      <color theme="1"/>
      <name val="Times New Roman"/>
      <family val="2"/>
    </font>
    <font>
      <sz val="8"/>
      <color theme="1"/>
      <name val="Arial"/>
      <family val="2"/>
    </font>
    <font>
      <sz val="8"/>
      <color rgb="FF53565A"/>
      <name val="Arial"/>
      <family val="2"/>
    </font>
    <font>
      <sz val="8"/>
      <color theme="1"/>
      <name val="Times New Roman"/>
      <family val="1"/>
    </font>
    <font>
      <sz val="10"/>
      <color theme="1"/>
      <name val="Optima"/>
      <family val="2"/>
    </font>
    <font>
      <sz val="8"/>
      <color indexed="8"/>
      <name val="Times New Roman"/>
      <family val="2"/>
    </font>
    <font>
      <sz val="11"/>
      <color theme="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59"/>
        <bgColor indexed="63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12"/>
      </right>
      <top/>
      <bottom/>
      <diagonal/>
    </border>
  </borders>
  <cellStyleXfs count="245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Border="0" applyAlignment="0"/>
    <xf numFmtId="0" fontId="5" fillId="0" borderId="0" applyNumberForma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4" fillId="0" borderId="0"/>
    <xf numFmtId="0" fontId="11" fillId="0" borderId="0"/>
    <xf numFmtId="0" fontId="14" fillId="0" borderId="0">
      <alignment wrapText="1"/>
    </xf>
    <xf numFmtId="0" fontId="10" fillId="0" borderId="0"/>
    <xf numFmtId="0" fontId="18" fillId="0" borderId="0"/>
    <xf numFmtId="0" fontId="20" fillId="0" borderId="0"/>
    <xf numFmtId="0" fontId="14" fillId="0" borderId="0"/>
    <xf numFmtId="171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175" fontId="23" fillId="0" borderId="0" applyFont="0" applyFill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26" fillId="3" borderId="0" applyNumberFormat="0" applyBorder="0" applyAlignment="0" applyProtection="0"/>
    <xf numFmtId="0" fontId="27" fillId="20" borderId="2" applyNumberFormat="0" applyAlignment="0" applyProtection="0"/>
    <xf numFmtId="0" fontId="28" fillId="21" borderId="3" applyNumberFormat="0" applyAlignment="0" applyProtection="0"/>
    <xf numFmtId="165" fontId="29" fillId="0" borderId="0" applyFont="0" applyFill="0" applyBorder="0" applyAlignment="0" applyProtection="0"/>
    <xf numFmtId="170" fontId="10" fillId="0" borderId="0" applyFont="0" applyFill="0" applyBorder="0" applyAlignment="0" applyProtection="0"/>
    <xf numFmtId="3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77" fontId="14" fillId="0" borderId="0" applyFont="0" applyFill="0" applyBorder="0" applyAlignment="0" applyProtection="0"/>
    <xf numFmtId="0" fontId="31" fillId="0" borderId="0" applyNumberFormat="0" applyFill="0" applyBorder="0" applyAlignment="0" applyProtection="0"/>
    <xf numFmtId="2" fontId="30" fillId="0" borderId="0" applyFont="0" applyFill="0" applyBorder="0" applyAlignment="0" applyProtection="0"/>
    <xf numFmtId="0" fontId="32" fillId="0" borderId="0">
      <alignment horizontal="centerContinuous"/>
    </xf>
    <xf numFmtId="0" fontId="33" fillId="4" borderId="0" applyNumberFormat="0" applyBorder="0" applyAlignment="0" applyProtection="0"/>
    <xf numFmtId="38" fontId="34" fillId="22" borderId="0" applyNumberFormat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4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169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10" fontId="34" fillId="23" borderId="1" applyNumberFormat="0" applyBorder="0" applyAlignment="0" applyProtection="0"/>
    <xf numFmtId="0" fontId="39" fillId="7" borderId="2" applyNumberFormat="0" applyAlignment="0" applyProtection="0"/>
    <xf numFmtId="0" fontId="40" fillId="0" borderId="0" applyNumberFormat="0" applyBorder="0" applyAlignment="0"/>
    <xf numFmtId="0" fontId="41" fillId="0" borderId="5" applyNumberFormat="0" applyFill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8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80" fontId="42" fillId="0" borderId="0" applyFont="0" applyFill="0" applyBorder="0" applyAlignment="0" applyProtection="0"/>
    <xf numFmtId="181" fontId="42" fillId="0" borderId="0" applyFont="0" applyFill="0" applyBorder="0" applyAlignment="0" applyProtection="0"/>
    <xf numFmtId="0" fontId="43" fillId="24" borderId="0" applyNumberFormat="0" applyBorder="0" applyAlignment="0" applyProtection="0"/>
    <xf numFmtId="182" fontId="44" fillId="0" borderId="0"/>
    <xf numFmtId="0" fontId="45" fillId="0" borderId="0"/>
    <xf numFmtId="169" fontId="10" fillId="0" borderId="0"/>
    <xf numFmtId="0" fontId="46" fillId="0" borderId="0"/>
    <xf numFmtId="0" fontId="10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22" fillId="0" borderId="0"/>
    <xf numFmtId="0" fontId="14" fillId="0" borderId="0"/>
    <xf numFmtId="0" fontId="10" fillId="0" borderId="0"/>
    <xf numFmtId="0" fontId="20" fillId="0" borderId="0"/>
    <xf numFmtId="0" fontId="22" fillId="0" borderId="0"/>
    <xf numFmtId="0" fontId="14" fillId="0" borderId="0"/>
    <xf numFmtId="0" fontId="48" fillId="0" borderId="0"/>
    <xf numFmtId="0" fontId="14" fillId="0" borderId="0"/>
    <xf numFmtId="0" fontId="49" fillId="0" borderId="0"/>
    <xf numFmtId="0" fontId="20" fillId="0" borderId="0"/>
    <xf numFmtId="169" fontId="10" fillId="0" borderId="0"/>
    <xf numFmtId="169" fontId="10" fillId="0" borderId="0"/>
    <xf numFmtId="0" fontId="49" fillId="0" borderId="0"/>
    <xf numFmtId="0" fontId="1" fillId="0" borderId="0"/>
    <xf numFmtId="0" fontId="20" fillId="0" borderId="0"/>
    <xf numFmtId="0" fontId="14" fillId="0" borderId="0"/>
    <xf numFmtId="0" fontId="10" fillId="0" borderId="0"/>
    <xf numFmtId="0" fontId="20" fillId="0" borderId="0"/>
    <xf numFmtId="0" fontId="20" fillId="0" borderId="0"/>
    <xf numFmtId="0" fontId="14" fillId="0" borderId="0"/>
    <xf numFmtId="169" fontId="10" fillId="0" borderId="0"/>
    <xf numFmtId="0" fontId="24" fillId="25" borderId="6" applyNumberFormat="0" applyFont="0" applyAlignment="0" applyProtection="0"/>
    <xf numFmtId="0" fontId="50" fillId="0" borderId="7"/>
    <xf numFmtId="40" fontId="51" fillId="26" borderId="0">
      <alignment horizontal="right"/>
    </xf>
    <xf numFmtId="0" fontId="52" fillId="26" borderId="8"/>
    <xf numFmtId="183" fontId="22" fillId="0" borderId="0">
      <alignment horizontal="right"/>
    </xf>
    <xf numFmtId="184" fontId="22" fillId="0" borderId="0">
      <alignment horizontal="right"/>
    </xf>
    <xf numFmtId="183" fontId="22" fillId="0" borderId="0">
      <alignment horizontal="right"/>
    </xf>
    <xf numFmtId="183" fontId="21" fillId="0" borderId="0">
      <alignment horizontal="right"/>
    </xf>
    <xf numFmtId="10" fontId="1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8" fillId="0" borderId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185" fontId="23" fillId="0" borderId="0" applyFont="0" applyFill="0" applyBorder="0" applyAlignment="0" applyProtection="0"/>
    <xf numFmtId="186" fontId="23" fillId="0" borderId="0" applyFont="0" applyFill="0" applyBorder="0" applyAlignment="0" applyProtection="0"/>
    <xf numFmtId="3" fontId="48" fillId="0" borderId="0" applyFont="0" applyFill="0" applyBorder="0" applyAlignment="0" applyProtection="0"/>
    <xf numFmtId="187" fontId="10" fillId="0" borderId="0" applyFill="0" applyBorder="0" applyAlignment="0">
      <alignment horizontal="centerContinuous"/>
    </xf>
    <xf numFmtId="188" fontId="22" fillId="0" borderId="0">
      <alignment horizontal="right"/>
    </xf>
    <xf numFmtId="189" fontId="22" fillId="0" borderId="0"/>
    <xf numFmtId="188" fontId="22" fillId="0" borderId="0">
      <alignment horizontal="right"/>
    </xf>
    <xf numFmtId="188" fontId="22" fillId="0" borderId="0">
      <alignment horizontal="right"/>
    </xf>
    <xf numFmtId="0" fontId="40" fillId="0" borderId="0">
      <alignment horizontal="left" vertical="top"/>
    </xf>
    <xf numFmtId="188" fontId="21" fillId="0" borderId="0"/>
    <xf numFmtId="2" fontId="14" fillId="0" borderId="0" applyFill="0" applyBorder="0" applyProtection="0">
      <alignment horizontal="right"/>
    </xf>
    <xf numFmtId="0" fontId="53" fillId="27" borderId="0" applyNumberFormat="0" applyBorder="0" applyProtection="0">
      <alignment horizontal="right"/>
    </xf>
    <xf numFmtId="0" fontId="53" fillId="27" borderId="0" applyNumberFormat="0" applyBorder="0" applyProtection="0">
      <alignment horizontal="left"/>
    </xf>
    <xf numFmtId="0" fontId="53" fillId="0" borderId="0" applyNumberFormat="0" applyFill="0" applyBorder="0" applyProtection="0">
      <alignment horizontal="left"/>
    </xf>
    <xf numFmtId="14" fontId="54" fillId="28" borderId="9" applyProtection="0">
      <alignment horizontal="left"/>
    </xf>
    <xf numFmtId="0" fontId="55" fillId="27" borderId="9" applyNumberFormat="0" applyProtection="0">
      <alignment horizontal="left"/>
    </xf>
    <xf numFmtId="0" fontId="14" fillId="0" borderId="0" applyNumberFormat="0"/>
    <xf numFmtId="0" fontId="34" fillId="0" borderId="0"/>
    <xf numFmtId="0" fontId="56" fillId="0" borderId="0" applyNumberFormat="0" applyFill="0" applyBorder="0" applyAlignment="0" applyProtection="0"/>
    <xf numFmtId="0" fontId="30" fillId="0" borderId="10" applyNumberFormat="0" applyFont="0" applyFill="0" applyAlignment="0" applyProtection="0"/>
    <xf numFmtId="3" fontId="21" fillId="0" borderId="0" applyAlignment="0">
      <alignment horizontal="right"/>
    </xf>
    <xf numFmtId="190" fontId="22" fillId="0" borderId="0">
      <alignment horizontal="right"/>
    </xf>
    <xf numFmtId="0" fontId="57" fillId="0" borderId="0" applyNumberFormat="0" applyFill="0" applyBorder="0" applyAlignment="0" applyProtection="0"/>
    <xf numFmtId="0" fontId="58" fillId="0" borderId="0" applyNumberFormat="0"/>
    <xf numFmtId="0" fontId="59" fillId="0" borderId="0" applyProtection="0"/>
    <xf numFmtId="191" fontId="59" fillId="0" borderId="0" applyProtection="0"/>
    <xf numFmtId="0" fontId="60" fillId="0" borderId="0" applyProtection="0"/>
    <xf numFmtId="0" fontId="61" fillId="0" borderId="0" applyProtection="0"/>
    <xf numFmtId="0" fontId="59" fillId="0" borderId="11" applyProtection="0"/>
    <xf numFmtId="0" fontId="59" fillId="0" borderId="0"/>
    <xf numFmtId="10" fontId="59" fillId="0" borderId="0" applyProtection="0"/>
    <xf numFmtId="0" fontId="59" fillId="0" borderId="0"/>
    <xf numFmtId="2" fontId="59" fillId="0" borderId="0" applyProtection="0"/>
    <xf numFmtId="4" fontId="59" fillId="0" borderId="0" applyProtection="0"/>
    <xf numFmtId="165" fontId="1" fillId="0" borderId="0" applyFont="0" applyFill="0" applyBorder="0" applyAlignment="0" applyProtection="0"/>
    <xf numFmtId="3" fontId="20" fillId="0" borderId="0">
      <protection locked="0"/>
    </xf>
    <xf numFmtId="3" fontId="22" fillId="0" borderId="0">
      <alignment wrapText="1"/>
    </xf>
    <xf numFmtId="0" fontId="10" fillId="0" borderId="0"/>
    <xf numFmtId="0" fontId="62" fillId="0" borderId="0"/>
    <xf numFmtId="0" fontId="1" fillId="0" borderId="0"/>
    <xf numFmtId="0" fontId="14" fillId="0" borderId="0"/>
    <xf numFmtId="0" fontId="63" fillId="0" borderId="0"/>
    <xf numFmtId="0" fontId="63" fillId="0" borderId="0"/>
    <xf numFmtId="0" fontId="14" fillId="0" borderId="0"/>
    <xf numFmtId="0" fontId="63" fillId="0" borderId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64" fillId="0" borderId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0" fontId="1" fillId="0" borderId="0"/>
    <xf numFmtId="0" fontId="14" fillId="0" borderId="0"/>
    <xf numFmtId="0" fontId="10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3" fontId="10" fillId="0" borderId="0"/>
    <xf numFmtId="169" fontId="10" fillId="0" borderId="0"/>
    <xf numFmtId="0" fontId="22" fillId="0" borderId="0"/>
    <xf numFmtId="9" fontId="67" fillId="0" borderId="0" applyFont="0" applyFill="0" applyBorder="0" applyAlignment="0" applyProtection="0"/>
    <xf numFmtId="0" fontId="69" fillId="0" borderId="0"/>
    <xf numFmtId="3" fontId="10" fillId="0" borderId="0"/>
    <xf numFmtId="9" fontId="14" fillId="0" borderId="0" applyFont="0" applyFill="0" applyBorder="0" applyAlignment="0" applyProtection="0"/>
    <xf numFmtId="19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22" fillId="0" borderId="0"/>
    <xf numFmtId="0" fontId="62" fillId="0" borderId="0"/>
    <xf numFmtId="0" fontId="62" fillId="0" borderId="0"/>
    <xf numFmtId="9" fontId="6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3" fontId="66" fillId="0" borderId="0"/>
    <xf numFmtId="9" fontId="1" fillId="0" borderId="0" applyFont="0" applyFill="0" applyBorder="0" applyAlignment="0" applyProtection="0"/>
    <xf numFmtId="3" fontId="10" fillId="0" borderId="0"/>
    <xf numFmtId="169" fontId="10" fillId="0" borderId="0"/>
    <xf numFmtId="0" fontId="1" fillId="0" borderId="0"/>
    <xf numFmtId="0" fontId="20" fillId="0" borderId="0"/>
    <xf numFmtId="0" fontId="1" fillId="0" borderId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167" fontId="0" fillId="0" borderId="0" xfId="0" applyNumberFormat="1"/>
    <xf numFmtId="168" fontId="0" fillId="0" borderId="0" xfId="1" applyNumberFormat="1" applyFont="1"/>
    <xf numFmtId="0" fontId="0" fillId="0" borderId="0" xfId="0" applyFill="1" applyProtection="1"/>
    <xf numFmtId="168" fontId="0" fillId="0" borderId="0" xfId="1" applyNumberFormat="1" applyFont="1" applyFill="1" applyProtection="1"/>
    <xf numFmtId="9" fontId="4" fillId="0" borderId="0" xfId="2" applyFont="1" applyFill="1" applyProtection="1"/>
    <xf numFmtId="167" fontId="4" fillId="0" borderId="0" xfId="3" applyNumberFormat="1" applyFill="1" applyProtection="1"/>
    <xf numFmtId="0" fontId="4" fillId="0" borderId="0" xfId="3" applyFill="1" applyProtection="1"/>
    <xf numFmtId="9" fontId="0" fillId="0" borderId="0" xfId="1" applyFont="1" applyFill="1" applyProtection="1"/>
    <xf numFmtId="167" fontId="0" fillId="0" borderId="0" xfId="0" applyNumberFormat="1" applyFill="1" applyProtection="1"/>
    <xf numFmtId="0" fontId="0" fillId="0" borderId="0" xfId="0" applyFont="1"/>
    <xf numFmtId="1" fontId="0" fillId="0" borderId="0" xfId="0" applyNumberFormat="1" applyFont="1" applyFill="1" applyProtection="1"/>
    <xf numFmtId="0" fontId="4" fillId="0" borderId="0" xfId="0" applyNumberFormat="1" applyFont="1" applyFill="1" applyProtection="1"/>
    <xf numFmtId="0" fontId="4" fillId="0" borderId="0" xfId="0" applyFont="1" applyFill="1" applyProtection="1"/>
    <xf numFmtId="0" fontId="0" fillId="0" borderId="0" xfId="0" applyFont="1" applyFill="1" applyProtection="1"/>
    <xf numFmtId="17" fontId="0" fillId="0" borderId="0" xfId="0" applyNumberFormat="1" applyFill="1" applyProtection="1"/>
    <xf numFmtId="17" fontId="0" fillId="0" borderId="0" xfId="0" applyNumberFormat="1"/>
    <xf numFmtId="0" fontId="5" fillId="0" borderId="0" xfId="4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0" xfId="0"/>
    <xf numFmtId="169" fontId="0" fillId="0" borderId="0" xfId="0" applyNumberFormat="1" applyAlignment="1">
      <alignment horizontal="center"/>
    </xf>
    <xf numFmtId="0" fontId="0" fillId="0" borderId="0" xfId="0"/>
    <xf numFmtId="0" fontId="10" fillId="0" borderId="0" xfId="5"/>
    <xf numFmtId="168" fontId="10" fillId="0" borderId="0" xfId="7" applyNumberFormat="1" applyFont="1"/>
    <xf numFmtId="0" fontId="11" fillId="0" borderId="0" xfId="0" applyFont="1"/>
    <xf numFmtId="0" fontId="10" fillId="0" borderId="0" xfId="0" applyFont="1" applyAlignment="1">
      <alignment wrapText="1"/>
    </xf>
    <xf numFmtId="3" fontId="0" fillId="0" borderId="0" xfId="0" applyNumberFormat="1"/>
    <xf numFmtId="0" fontId="12" fillId="0" borderId="0" xfId="0" applyFont="1"/>
    <xf numFmtId="0" fontId="0" fillId="0" borderId="0" xfId="0" applyAlignment="1">
      <alignment wrapText="1"/>
    </xf>
    <xf numFmtId="49" fontId="10" fillId="0" borderId="0" xfId="0" applyNumberFormat="1" applyFont="1"/>
    <xf numFmtId="49" fontId="0" fillId="0" borderId="0" xfId="0" applyNumberFormat="1"/>
    <xf numFmtId="166" fontId="13" fillId="0" borderId="0" xfId="8" applyFont="1"/>
    <xf numFmtId="166" fontId="0" fillId="0" borderId="0" xfId="0" applyNumberFormat="1"/>
    <xf numFmtId="166" fontId="0" fillId="0" borderId="0" xfId="10" applyFont="1"/>
    <xf numFmtId="0" fontId="0" fillId="0" borderId="0" xfId="0" applyAlignment="1">
      <alignment horizontal="center"/>
    </xf>
    <xf numFmtId="0" fontId="0" fillId="0" borderId="0" xfId="10" applyNumberFormat="1" applyFont="1" applyAlignment="1">
      <alignment horizontal="center"/>
    </xf>
    <xf numFmtId="0" fontId="0" fillId="0" borderId="0" xfId="1" applyNumberFormat="1" applyFont="1" applyAlignment="1">
      <alignment horizontal="center"/>
    </xf>
    <xf numFmtId="0" fontId="0" fillId="0" borderId="0" xfId="1" applyNumberFormat="1" applyFont="1" applyAlignment="1">
      <alignment horizontal="center" wrapText="1"/>
    </xf>
    <xf numFmtId="0" fontId="0" fillId="0" borderId="0" xfId="0"/>
    <xf numFmtId="0" fontId="9" fillId="0" borderId="0" xfId="0" applyFont="1" applyAlignment="1">
      <alignment horizontal="center"/>
    </xf>
    <xf numFmtId="166" fontId="0" fillId="0" borderId="0" xfId="10" applyFont="1" applyAlignment="1">
      <alignment horizontal="center"/>
    </xf>
    <xf numFmtId="9" fontId="0" fillId="0" borderId="0" xfId="8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0" xfId="0"/>
    <xf numFmtId="1" fontId="0" fillId="0" borderId="0" xfId="0" applyNumberFormat="1"/>
    <xf numFmtId="168" fontId="0" fillId="0" borderId="0" xfId="0" applyNumberFormat="1"/>
    <xf numFmtId="168" fontId="10" fillId="0" borderId="0" xfId="0" applyNumberFormat="1" applyFont="1" applyFill="1" applyBorder="1"/>
    <xf numFmtId="167" fontId="10" fillId="0" borderId="0" xfId="0" applyNumberFormat="1" applyFont="1" applyFill="1" applyBorder="1"/>
    <xf numFmtId="0" fontId="15" fillId="0" borderId="0" xfId="11" applyFont="1" applyFill="1" applyBorder="1" applyAlignment="1"/>
    <xf numFmtId="0" fontId="16" fillId="0" borderId="0" xfId="11" applyFont="1" applyFill="1" applyBorder="1" applyAlignment="1"/>
    <xf numFmtId="169" fontId="0" fillId="0" borderId="0" xfId="0" applyNumberFormat="1"/>
    <xf numFmtId="0" fontId="10" fillId="0" borderId="0" xfId="14"/>
    <xf numFmtId="167" fontId="10" fillId="0" borderId="0" xfId="14" applyNumberFormat="1"/>
    <xf numFmtId="0" fontId="10" fillId="0" borderId="0" xfId="14" applyNumberFormat="1" applyAlignment="1">
      <alignment wrapText="1"/>
    </xf>
    <xf numFmtId="9" fontId="0" fillId="0" borderId="0" xfId="1" applyFon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NumberFormat="1"/>
    <xf numFmtId="168" fontId="18" fillId="0" borderId="0" xfId="15" applyNumberFormat="1"/>
    <xf numFmtId="0" fontId="10" fillId="0" borderId="0" xfId="15" applyFont="1"/>
    <xf numFmtId="0" fontId="10" fillId="0" borderId="0" xfId="15" applyFont="1" applyAlignment="1"/>
    <xf numFmtId="0" fontId="18" fillId="0" borderId="0" xfId="15"/>
    <xf numFmtId="0" fontId="9" fillId="0" borderId="0" xfId="0" applyFont="1" applyFill="1" applyBorder="1"/>
    <xf numFmtId="0" fontId="9" fillId="0" borderId="0" xfId="5" applyFont="1" applyFill="1" applyBorder="1"/>
    <xf numFmtId="0" fontId="0" fillId="0" borderId="0" xfId="0" applyFill="1" applyBorder="1"/>
    <xf numFmtId="0" fontId="5" fillId="0" borderId="0" xfId="4" applyFill="1"/>
    <xf numFmtId="0" fontId="6" fillId="0" borderId="0" xfId="0" applyFont="1" applyFill="1"/>
    <xf numFmtId="166" fontId="19" fillId="0" borderId="0" xfId="8" applyFont="1"/>
    <xf numFmtId="0" fontId="64" fillId="0" borderId="0" xfId="183"/>
    <xf numFmtId="0" fontId="10" fillId="0" borderId="0" xfId="14" applyFont="1" applyAlignment="1">
      <alignment wrapText="1"/>
    </xf>
    <xf numFmtId="3" fontId="10" fillId="0" borderId="0" xfId="14" applyNumberFormat="1"/>
    <xf numFmtId="192" fontId="10" fillId="0" borderId="0" xfId="14" applyNumberFormat="1"/>
    <xf numFmtId="3" fontId="10" fillId="0" borderId="0" xfId="14" applyNumberFormat="1" applyFont="1"/>
    <xf numFmtId="0" fontId="65" fillId="0" borderId="0" xfId="183" applyFont="1"/>
    <xf numFmtId="0" fontId="14" fillId="0" borderId="0" xfId="17"/>
    <xf numFmtId="0" fontId="14" fillId="0" borderId="0" xfId="17" applyAlignment="1">
      <alignment wrapText="1"/>
    </xf>
    <xf numFmtId="3" fontId="0" fillId="29" borderId="0" xfId="0" applyNumberFormat="1" applyFill="1"/>
    <xf numFmtId="9" fontId="0" fillId="0" borderId="0" xfId="0" applyNumberFormat="1"/>
    <xf numFmtId="1" fontId="0" fillId="0" borderId="0" xfId="0" applyNumberFormat="1"/>
    <xf numFmtId="3" fontId="0" fillId="0" borderId="0" xfId="0" applyNumberFormat="1"/>
    <xf numFmtId="168" fontId="0" fillId="0" borderId="0" xfId="0" applyNumberFormat="1"/>
    <xf numFmtId="0" fontId="0" fillId="0" borderId="0" xfId="0"/>
    <xf numFmtId="0" fontId="17" fillId="0" borderId="0" xfId="172" applyFont="1"/>
    <xf numFmtId="3" fontId="17" fillId="0" borderId="0" xfId="172" applyNumberFormat="1" applyFont="1"/>
    <xf numFmtId="0" fontId="17" fillId="0" borderId="0" xfId="179" applyFont="1"/>
    <xf numFmtId="3" fontId="17" fillId="0" borderId="0" xfId="179" applyNumberFormat="1" applyFont="1"/>
    <xf numFmtId="0" fontId="14" fillId="0" borderId="0" xfId="181"/>
    <xf numFmtId="3" fontId="14" fillId="0" borderId="0" xfId="181" applyNumberFormat="1"/>
    <xf numFmtId="0" fontId="0" fillId="0" borderId="0" xfId="0"/>
    <xf numFmtId="0" fontId="0" fillId="0" borderId="0" xfId="0"/>
    <xf numFmtId="1" fontId="0" fillId="0" borderId="0" xfId="0" applyNumberFormat="1"/>
    <xf numFmtId="1" fontId="69" fillId="0" borderId="0" xfId="196" applyNumberFormat="1" applyAlignment="1">
      <alignment horizontal="center"/>
    </xf>
    <xf numFmtId="1" fontId="69" fillId="0" borderId="0" xfId="196" applyNumberFormat="1" applyBorder="1" applyAlignment="1">
      <alignment horizontal="center"/>
    </xf>
    <xf numFmtId="0" fontId="0" fillId="0" borderId="0" xfId="0"/>
    <xf numFmtId="0" fontId="0" fillId="0" borderId="0" xfId="0"/>
    <xf numFmtId="1" fontId="0" fillId="0" borderId="0" xfId="0" applyNumberFormat="1"/>
    <xf numFmtId="1" fontId="69" fillId="0" borderId="12" xfId="196" applyNumberFormat="1" applyBorder="1" applyAlignment="1">
      <alignment horizontal="center"/>
    </xf>
    <xf numFmtId="0" fontId="69" fillId="0" borderId="0" xfId="196" applyBorder="1" applyAlignment="1">
      <alignment horizontal="center" wrapText="1"/>
    </xf>
    <xf numFmtId="0" fontId="69" fillId="0" borderId="0" xfId="196" applyBorder="1"/>
    <xf numFmtId="0" fontId="0" fillId="0" borderId="0" xfId="0"/>
    <xf numFmtId="3" fontId="0" fillId="0" borderId="0" xfId="0" applyNumberFormat="1"/>
    <xf numFmtId="168" fontId="0" fillId="0" borderId="0" xfId="1" applyNumberFormat="1" applyFont="1"/>
  </cellXfs>
  <cellStyles count="245">
    <cellStyle name="1 indent" xfId="18" xr:uid="{00000000-0005-0000-0000-000000000000}"/>
    <cellStyle name="2 indents" xfId="19" xr:uid="{00000000-0005-0000-0000-000001000000}"/>
    <cellStyle name="20% - Accent1 2" xfId="20" xr:uid="{00000000-0005-0000-0000-000002000000}"/>
    <cellStyle name="20% - Accent2 2" xfId="21" xr:uid="{00000000-0005-0000-0000-000003000000}"/>
    <cellStyle name="20% - Accent3 2" xfId="22" xr:uid="{00000000-0005-0000-0000-000004000000}"/>
    <cellStyle name="20% - Accent4 2" xfId="23" xr:uid="{00000000-0005-0000-0000-000005000000}"/>
    <cellStyle name="20% - Accent5 2" xfId="24" xr:uid="{00000000-0005-0000-0000-000006000000}"/>
    <cellStyle name="20% - Accent6 2" xfId="25" xr:uid="{00000000-0005-0000-0000-000007000000}"/>
    <cellStyle name="3 indents" xfId="26" xr:uid="{00000000-0005-0000-0000-000008000000}"/>
    <cellStyle name="4 indents" xfId="27" xr:uid="{00000000-0005-0000-0000-000009000000}"/>
    <cellStyle name="40% - Accent1 2" xfId="28" xr:uid="{00000000-0005-0000-0000-00000A000000}"/>
    <cellStyle name="40% - Accent2 2" xfId="29" xr:uid="{00000000-0005-0000-0000-00000B000000}"/>
    <cellStyle name="40% - Accent3 2" xfId="30" xr:uid="{00000000-0005-0000-0000-00000C000000}"/>
    <cellStyle name="40% - Accent4 2" xfId="31" xr:uid="{00000000-0005-0000-0000-00000D000000}"/>
    <cellStyle name="40% - Accent5 2" xfId="32" xr:uid="{00000000-0005-0000-0000-00000E000000}"/>
    <cellStyle name="40% - Accent6 2" xfId="33" xr:uid="{00000000-0005-0000-0000-00000F000000}"/>
    <cellStyle name="5 indents" xfId="34" xr:uid="{00000000-0005-0000-0000-000010000000}"/>
    <cellStyle name="60% - Accent1 2" xfId="35" xr:uid="{00000000-0005-0000-0000-000011000000}"/>
    <cellStyle name="60% - Accent2 2" xfId="36" xr:uid="{00000000-0005-0000-0000-000012000000}"/>
    <cellStyle name="60% - Accent3 2" xfId="37" xr:uid="{00000000-0005-0000-0000-000013000000}"/>
    <cellStyle name="60% - Accent4 2" xfId="38" xr:uid="{00000000-0005-0000-0000-000014000000}"/>
    <cellStyle name="60% - Accent5 2" xfId="39" xr:uid="{00000000-0005-0000-0000-000015000000}"/>
    <cellStyle name="60% - Accent6 2" xfId="40" xr:uid="{00000000-0005-0000-0000-000016000000}"/>
    <cellStyle name="Accent1 2" xfId="41" xr:uid="{00000000-0005-0000-0000-000017000000}"/>
    <cellStyle name="Accent2 2" xfId="42" xr:uid="{00000000-0005-0000-0000-000018000000}"/>
    <cellStyle name="Accent3 2" xfId="43" xr:uid="{00000000-0005-0000-0000-000019000000}"/>
    <cellStyle name="Accent4 2" xfId="44" xr:uid="{00000000-0005-0000-0000-00001A000000}"/>
    <cellStyle name="Accent5 2" xfId="45" xr:uid="{00000000-0005-0000-0000-00001B000000}"/>
    <cellStyle name="Accent6 2" xfId="46" xr:uid="{00000000-0005-0000-0000-00001C000000}"/>
    <cellStyle name="Bad 2" xfId="47" xr:uid="{00000000-0005-0000-0000-00001D000000}"/>
    <cellStyle name="Calculation 2" xfId="48" xr:uid="{00000000-0005-0000-0000-00001E000000}"/>
    <cellStyle name="Check Cell 2" xfId="49" xr:uid="{00000000-0005-0000-0000-00001F000000}"/>
    <cellStyle name="Comma [0] 2" xfId="10" xr:uid="{00000000-0005-0000-0000-000021000000}"/>
    <cellStyle name="Comma [0] 2 2" xfId="199" xr:uid="{00000000-0005-0000-0000-000022000000}"/>
    <cellStyle name="Comma [0] 3" xfId="9" xr:uid="{00000000-0005-0000-0000-000023000000}"/>
    <cellStyle name="Comma 10" xfId="200" xr:uid="{00000000-0005-0000-0000-000024000000}"/>
    <cellStyle name="Comma 11" xfId="201" xr:uid="{00000000-0005-0000-0000-000025000000}"/>
    <cellStyle name="Comma 12" xfId="202" xr:uid="{00000000-0005-0000-0000-000026000000}"/>
    <cellStyle name="Comma 13" xfId="203" xr:uid="{00000000-0005-0000-0000-000027000000}"/>
    <cellStyle name="Comma 14" xfId="204" xr:uid="{00000000-0005-0000-0000-000028000000}"/>
    <cellStyle name="Comma 15" xfId="205" xr:uid="{00000000-0005-0000-0000-000029000000}"/>
    <cellStyle name="Comma 16" xfId="206" xr:uid="{00000000-0005-0000-0000-00002A000000}"/>
    <cellStyle name="Comma 17" xfId="207" xr:uid="{00000000-0005-0000-0000-00002B000000}"/>
    <cellStyle name="Comma 18" xfId="208" xr:uid="{00000000-0005-0000-0000-00002C000000}"/>
    <cellStyle name="Comma 19" xfId="209" xr:uid="{00000000-0005-0000-0000-00002D000000}"/>
    <cellStyle name="Comma 2" xfId="50" xr:uid="{00000000-0005-0000-0000-00002E000000}"/>
    <cellStyle name="Comma 2 2" xfId="210" xr:uid="{00000000-0005-0000-0000-00002F000000}"/>
    <cellStyle name="Comma 20" xfId="211" xr:uid="{00000000-0005-0000-0000-000030000000}"/>
    <cellStyle name="Comma 21" xfId="212" xr:uid="{00000000-0005-0000-0000-000031000000}"/>
    <cellStyle name="Comma 22" xfId="213" xr:uid="{00000000-0005-0000-0000-000032000000}"/>
    <cellStyle name="Comma 23" xfId="214" xr:uid="{00000000-0005-0000-0000-000033000000}"/>
    <cellStyle name="Comma 24" xfId="215" xr:uid="{00000000-0005-0000-0000-000034000000}"/>
    <cellStyle name="Comma 25" xfId="216" xr:uid="{00000000-0005-0000-0000-000035000000}"/>
    <cellStyle name="Comma 26" xfId="217" xr:uid="{00000000-0005-0000-0000-000036000000}"/>
    <cellStyle name="Comma 27" xfId="218" xr:uid="{00000000-0005-0000-0000-000037000000}"/>
    <cellStyle name="Comma 28" xfId="219" xr:uid="{00000000-0005-0000-0000-000038000000}"/>
    <cellStyle name="Comma 29" xfId="220" xr:uid="{00000000-0005-0000-0000-000039000000}"/>
    <cellStyle name="Comma 3" xfId="51" xr:uid="{00000000-0005-0000-0000-00003A000000}"/>
    <cellStyle name="Comma 30" xfId="221" xr:uid="{00000000-0005-0000-0000-00003B000000}"/>
    <cellStyle name="Comma 31" xfId="222" xr:uid="{00000000-0005-0000-0000-00003C000000}"/>
    <cellStyle name="Comma 32" xfId="223" xr:uid="{00000000-0005-0000-0000-00003D000000}"/>
    <cellStyle name="Comma 33" xfId="224" xr:uid="{00000000-0005-0000-0000-00003E000000}"/>
    <cellStyle name="Comma 34" xfId="225" xr:uid="{00000000-0005-0000-0000-00003F000000}"/>
    <cellStyle name="Comma 4" xfId="166" xr:uid="{00000000-0005-0000-0000-000040000000}"/>
    <cellStyle name="Comma 4 2" xfId="226" xr:uid="{00000000-0005-0000-0000-000041000000}"/>
    <cellStyle name="Comma 5" xfId="227" xr:uid="{00000000-0005-0000-0000-000042000000}"/>
    <cellStyle name="Comma 6" xfId="228" xr:uid="{00000000-0005-0000-0000-000043000000}"/>
    <cellStyle name="Comma 7" xfId="229" xr:uid="{00000000-0005-0000-0000-000044000000}"/>
    <cellStyle name="Comma 8" xfId="230" xr:uid="{00000000-0005-0000-0000-000045000000}"/>
    <cellStyle name="Comma 9" xfId="231" xr:uid="{00000000-0005-0000-0000-000046000000}"/>
    <cellStyle name="Comma0" xfId="52" xr:uid="{00000000-0005-0000-0000-000047000000}"/>
    <cellStyle name="Currency0" xfId="53" xr:uid="{00000000-0005-0000-0000-000048000000}"/>
    <cellStyle name="Date" xfId="54" xr:uid="{00000000-0005-0000-0000-000049000000}"/>
    <cellStyle name="Euro" xfId="55" xr:uid="{00000000-0005-0000-0000-00004A000000}"/>
    <cellStyle name="Explanatory Text 2" xfId="56" xr:uid="{00000000-0005-0000-0000-00004B000000}"/>
    <cellStyle name="Fixed" xfId="57" xr:uid="{00000000-0005-0000-0000-00004C000000}"/>
    <cellStyle name="Fyrirsögn" xfId="58" xr:uid="{00000000-0005-0000-0000-00004D000000}"/>
    <cellStyle name="Good 2" xfId="59" xr:uid="{00000000-0005-0000-0000-00004E000000}"/>
    <cellStyle name="Grey" xfId="60" xr:uid="{00000000-0005-0000-0000-00004F000000}"/>
    <cellStyle name="Heading 1 2" xfId="61" xr:uid="{00000000-0005-0000-0000-000050000000}"/>
    <cellStyle name="Heading 2 2" xfId="62" xr:uid="{00000000-0005-0000-0000-000051000000}"/>
    <cellStyle name="Heading 3 2" xfId="63" xr:uid="{00000000-0005-0000-0000-000052000000}"/>
    <cellStyle name="Heading 4 2" xfId="64" xr:uid="{00000000-0005-0000-0000-000053000000}"/>
    <cellStyle name="Hipervínculo_IIF" xfId="65" xr:uid="{00000000-0005-0000-0000-000054000000}"/>
    <cellStyle name="imf-one decimal" xfId="66" xr:uid="{00000000-0005-0000-0000-000056000000}"/>
    <cellStyle name="imf-zero decimal" xfId="67" xr:uid="{00000000-0005-0000-0000-000057000000}"/>
    <cellStyle name="Input [yellow]" xfId="68" xr:uid="{00000000-0005-0000-0000-000058000000}"/>
    <cellStyle name="Input 2" xfId="69" xr:uid="{00000000-0005-0000-0000-000059000000}"/>
    <cellStyle name="Italic" xfId="70" xr:uid="{00000000-0005-0000-0000-00005A000000}"/>
    <cellStyle name="Linked Cell 2" xfId="71" xr:uid="{00000000-0005-0000-0000-00005B000000}"/>
    <cellStyle name="Millares [0]_BALPROGRAMA2001R" xfId="72" xr:uid="{00000000-0005-0000-0000-00005C000000}"/>
    <cellStyle name="Millares_BALPROGRAMA2001R" xfId="73" xr:uid="{00000000-0005-0000-0000-00005D000000}"/>
    <cellStyle name="Milliers [0]_Feuil1" xfId="74" xr:uid="{00000000-0005-0000-0000-00005E000000}"/>
    <cellStyle name="Milliers_Feuil1" xfId="75" xr:uid="{00000000-0005-0000-0000-00005F000000}"/>
    <cellStyle name="Moneda [0]_BALPROGRAMA2001R" xfId="76" xr:uid="{00000000-0005-0000-0000-000060000000}"/>
    <cellStyle name="Moneda_BALPROGRAMA2001R" xfId="77" xr:uid="{00000000-0005-0000-0000-000061000000}"/>
    <cellStyle name="Monétaire [0]_Feuil1" xfId="78" xr:uid="{00000000-0005-0000-0000-000062000000}"/>
    <cellStyle name="Monétaire_Feuil1" xfId="79" xr:uid="{00000000-0005-0000-0000-000063000000}"/>
    <cellStyle name="Neutral 2" xfId="80" xr:uid="{00000000-0005-0000-0000-000064000000}"/>
    <cellStyle name="Normal - Style1" xfId="81" xr:uid="{00000000-0005-0000-0000-000066000000}"/>
    <cellStyle name="Normal - Style2" xfId="82" xr:uid="{00000000-0005-0000-0000-000067000000}"/>
    <cellStyle name="Normal 10" xfId="83" xr:uid="{00000000-0005-0000-0000-000068000000}"/>
    <cellStyle name="Normal 10 2" xfId="84" xr:uid="{00000000-0005-0000-0000-000069000000}"/>
    <cellStyle name="Normal 11" xfId="85" xr:uid="{00000000-0005-0000-0000-00006A000000}"/>
    <cellStyle name="Normal 12" xfId="86" xr:uid="{00000000-0005-0000-0000-00006B000000}"/>
    <cellStyle name="Normal 13" xfId="87" xr:uid="{00000000-0005-0000-0000-00006C000000}"/>
    <cellStyle name="Normal 14" xfId="88" xr:uid="{00000000-0005-0000-0000-00006D000000}"/>
    <cellStyle name="Normal 15" xfId="89" xr:uid="{00000000-0005-0000-0000-00006E000000}"/>
    <cellStyle name="Normal 16" xfId="16" xr:uid="{00000000-0005-0000-0000-00006F000000}"/>
    <cellStyle name="Normal 17" xfId="14" xr:uid="{00000000-0005-0000-0000-000070000000}"/>
    <cellStyle name="Normal 18" xfId="17" xr:uid="{00000000-0005-0000-0000-000071000000}"/>
    <cellStyle name="Normal 19" xfId="172" xr:uid="{00000000-0005-0000-0000-000072000000}"/>
    <cellStyle name="Normal 2" xfId="6" xr:uid="{00000000-0005-0000-0000-000073000000}"/>
    <cellStyle name="Normal 2 2" xfId="90" xr:uid="{00000000-0005-0000-0000-000074000000}"/>
    <cellStyle name="Normal 2 2 2" xfId="169" xr:uid="{00000000-0005-0000-0000-000075000000}"/>
    <cellStyle name="Normal 2 3" xfId="91" xr:uid="{00000000-0005-0000-0000-000076000000}"/>
    <cellStyle name="Normal 2 3 2" xfId="170" xr:uid="{00000000-0005-0000-0000-000077000000}"/>
    <cellStyle name="Normal 2 3 3" xfId="197" xr:uid="{00000000-0005-0000-0000-000078000000}"/>
    <cellStyle name="Normal 2 4" xfId="92" xr:uid="{00000000-0005-0000-0000-000079000000}"/>
    <cellStyle name="Normal 2 4 2" xfId="241" xr:uid="{00000000-0005-0000-0000-00007A000000}"/>
    <cellStyle name="Normal 2 5" xfId="193" xr:uid="{00000000-0005-0000-0000-00007B000000}"/>
    <cellStyle name="Normal 20" xfId="179" xr:uid="{00000000-0005-0000-0000-00007C000000}"/>
    <cellStyle name="Normal 21" xfId="181" xr:uid="{00000000-0005-0000-0000-00007D000000}"/>
    <cellStyle name="Normal 22" xfId="183" xr:uid="{00000000-0005-0000-0000-00007E000000}"/>
    <cellStyle name="Normal 23" xfId="196" xr:uid="{00000000-0005-0000-0000-00007F000000}"/>
    <cellStyle name="Normal 3" xfId="5" xr:uid="{00000000-0005-0000-0000-000080000000}"/>
    <cellStyle name="Normal 3 2" xfId="15" xr:uid="{00000000-0005-0000-0000-000081000000}"/>
    <cellStyle name="Normal 3 2 2" xfId="94" xr:uid="{00000000-0005-0000-0000-000082000000}"/>
    <cellStyle name="Normal 3 3" xfId="95" xr:uid="{00000000-0005-0000-0000-000083000000}"/>
    <cellStyle name="Normal 3 3 2" xfId="243" xr:uid="{00000000-0005-0000-0000-000084000000}"/>
    <cellStyle name="Normal 3 4" xfId="96" xr:uid="{00000000-0005-0000-0000-000085000000}"/>
    <cellStyle name="Normal 3 5" xfId="93" xr:uid="{00000000-0005-0000-0000-000086000000}"/>
    <cellStyle name="Normal 382" xfId="11" xr:uid="{00000000-0005-0000-0000-000087000000}"/>
    <cellStyle name="Normal 4" xfId="97" xr:uid="{00000000-0005-0000-0000-000088000000}"/>
    <cellStyle name="Normal 4 2" xfId="98" xr:uid="{00000000-0005-0000-0000-000089000000}"/>
    <cellStyle name="Normal 4 2 2" xfId="240" xr:uid="{00000000-0005-0000-0000-00008A000000}"/>
    <cellStyle name="Normal 4 3" xfId="99" xr:uid="{00000000-0005-0000-0000-00008B000000}"/>
    <cellStyle name="Normal 4 4" xfId="171" xr:uid="{00000000-0005-0000-0000-00008C000000}"/>
    <cellStyle name="Normal 4 5" xfId="192" xr:uid="{00000000-0005-0000-0000-00008D000000}"/>
    <cellStyle name="Normal 5" xfId="100" xr:uid="{00000000-0005-0000-0000-00008E000000}"/>
    <cellStyle name="Normal 5 2" xfId="101" xr:uid="{00000000-0005-0000-0000-00008F000000}"/>
    <cellStyle name="Normal 5 2 2" xfId="242" xr:uid="{00000000-0005-0000-0000-000090000000}"/>
    <cellStyle name="Normal 5 3" xfId="102" xr:uid="{00000000-0005-0000-0000-000091000000}"/>
    <cellStyle name="Normal 5 3 2" xfId="194" xr:uid="{00000000-0005-0000-0000-000092000000}"/>
    <cellStyle name="Normal 5 4" xfId="103" xr:uid="{00000000-0005-0000-0000-000093000000}"/>
    <cellStyle name="Normal 5 5" xfId="187" xr:uid="{00000000-0005-0000-0000-000094000000}"/>
    <cellStyle name="Normal 52" xfId="186" xr:uid="{00000000-0005-0000-0000-000095000000}"/>
    <cellStyle name="Normal 6" xfId="104" xr:uid="{00000000-0005-0000-0000-000096000000}"/>
    <cellStyle name="Normal 6 2" xfId="105" xr:uid="{00000000-0005-0000-0000-000097000000}"/>
    <cellStyle name="Normal 6 3" xfId="232" xr:uid="{00000000-0005-0000-0000-000098000000}"/>
    <cellStyle name="Normal 7" xfId="106" xr:uid="{00000000-0005-0000-0000-000099000000}"/>
    <cellStyle name="Normal 7 2" xfId="107" xr:uid="{00000000-0005-0000-0000-00009A000000}"/>
    <cellStyle name="Normal 7 2 2" xfId="234" xr:uid="{00000000-0005-0000-0000-00009B000000}"/>
    <cellStyle name="Normal 7 3" xfId="233" xr:uid="{00000000-0005-0000-0000-00009C000000}"/>
    <cellStyle name="Normal 8" xfId="108" xr:uid="{00000000-0005-0000-0000-00009D000000}"/>
    <cellStyle name="Normal 8 2" xfId="109" xr:uid="{00000000-0005-0000-0000-00009E000000}"/>
    <cellStyle name="Normal 8 3" xfId="185" xr:uid="{00000000-0005-0000-0000-00009F000000}"/>
    <cellStyle name="Normal 9" xfId="110" xr:uid="{00000000-0005-0000-0000-0000A0000000}"/>
    <cellStyle name="Note 2" xfId="111" xr:uid="{00000000-0005-0000-0000-0000A1000000}"/>
    <cellStyle name="Notes" xfId="112" xr:uid="{00000000-0005-0000-0000-0000A2000000}"/>
    <cellStyle name="Output Amounts" xfId="113" xr:uid="{00000000-0005-0000-0000-0000A3000000}"/>
    <cellStyle name="Output Line Items" xfId="114" xr:uid="{00000000-0005-0000-0000-0000A4000000}"/>
    <cellStyle name="P%" xfId="115" xr:uid="{00000000-0005-0000-0000-0000A5000000}"/>
    <cellStyle name="P%*" xfId="116" xr:uid="{00000000-0005-0000-0000-0000A6000000}"/>
    <cellStyle name="P%_vm_nov02" xfId="117" xr:uid="{00000000-0005-0000-0000-0000A7000000}"/>
    <cellStyle name="P%Sum" xfId="118" xr:uid="{00000000-0005-0000-0000-0000A8000000}"/>
    <cellStyle name="Percent [2]" xfId="119" xr:uid="{00000000-0005-0000-0000-0000AA000000}"/>
    <cellStyle name="Percent 10" xfId="120" xr:uid="{00000000-0005-0000-0000-0000AB000000}"/>
    <cellStyle name="Percent 11" xfId="177" xr:uid="{00000000-0005-0000-0000-0000AC000000}"/>
    <cellStyle name="Percent 12" xfId="180" xr:uid="{00000000-0005-0000-0000-0000AD000000}"/>
    <cellStyle name="Percent 13" xfId="182" xr:uid="{00000000-0005-0000-0000-0000AE000000}"/>
    <cellStyle name="Percent 14" xfId="184" xr:uid="{00000000-0005-0000-0000-0000AF000000}"/>
    <cellStyle name="Percent 2" xfId="7" xr:uid="{00000000-0005-0000-0000-0000B0000000}"/>
    <cellStyle name="Percent 2 2" xfId="122" xr:uid="{00000000-0005-0000-0000-0000B1000000}"/>
    <cellStyle name="Percent 2 2 2" xfId="198" xr:uid="{00000000-0005-0000-0000-0000B2000000}"/>
    <cellStyle name="Percent 2 3" xfId="123" xr:uid="{00000000-0005-0000-0000-0000B3000000}"/>
    <cellStyle name="Percent 2 4" xfId="121" xr:uid="{00000000-0005-0000-0000-0000B4000000}"/>
    <cellStyle name="Percent 2 5" xfId="195" xr:uid="{00000000-0005-0000-0000-0000B5000000}"/>
    <cellStyle name="Percent 3" xfId="124" xr:uid="{00000000-0005-0000-0000-0000B6000000}"/>
    <cellStyle name="Percent 3 2" xfId="125" xr:uid="{00000000-0005-0000-0000-0000B7000000}"/>
    <cellStyle name="Percent 3 2 2" xfId="191" xr:uid="{00000000-0005-0000-0000-0000B8000000}"/>
    <cellStyle name="Percent 3 3" xfId="190" xr:uid="{00000000-0005-0000-0000-0000B9000000}"/>
    <cellStyle name="Percent 3 4" xfId="235" xr:uid="{00000000-0005-0000-0000-0000BA000000}"/>
    <cellStyle name="Percent 4" xfId="126" xr:uid="{00000000-0005-0000-0000-0000BB000000}"/>
    <cellStyle name="Percent 4 2" xfId="236" xr:uid="{00000000-0005-0000-0000-0000BC000000}"/>
    <cellStyle name="Percent 5" xfId="127" xr:uid="{00000000-0005-0000-0000-0000BD000000}"/>
    <cellStyle name="Percent 5 2" xfId="237" xr:uid="{00000000-0005-0000-0000-0000BE000000}"/>
    <cellStyle name="Percent 6" xfId="128" xr:uid="{00000000-0005-0000-0000-0000BF000000}"/>
    <cellStyle name="Percent 6 2" xfId="239" xr:uid="{00000000-0005-0000-0000-0000C0000000}"/>
    <cellStyle name="Percent 7" xfId="129" xr:uid="{00000000-0005-0000-0000-0000C1000000}"/>
    <cellStyle name="Percent 8" xfId="130" xr:uid="{00000000-0005-0000-0000-0000C2000000}"/>
    <cellStyle name="Percent 9" xfId="131" xr:uid="{00000000-0005-0000-0000-0000C3000000}"/>
    <cellStyle name="percentage difference one decimal" xfId="132" xr:uid="{00000000-0005-0000-0000-0000C4000000}"/>
    <cellStyle name="percentage difference zero decimal" xfId="133" xr:uid="{00000000-0005-0000-0000-0000C5000000}"/>
    <cellStyle name="pkt" xfId="134" xr:uid="{00000000-0005-0000-0000-0000C6000000}"/>
    <cellStyle name="Presentation" xfId="135" xr:uid="{00000000-0005-0000-0000-0000C7000000}"/>
    <cellStyle name="Prósent" xfId="1" builtinId="5"/>
    <cellStyle name="Prósent 2" xfId="189" xr:uid="{00000000-0005-0000-0000-0000C8000000}"/>
    <cellStyle name="Prósent 5" xfId="2" xr:uid="{00000000-0005-0000-0000-0000C9000000}"/>
    <cellStyle name="S" xfId="136" xr:uid="{00000000-0005-0000-0000-0000CA000000}"/>
    <cellStyle name="S*" xfId="137" xr:uid="{00000000-0005-0000-0000-0000CB000000}"/>
    <cellStyle name="S_vm_nov02" xfId="138" xr:uid="{00000000-0005-0000-0000-0000CC000000}"/>
    <cellStyle name="S_vm_nov02_3" xfId="139" xr:uid="{00000000-0005-0000-0000-0000CD000000}"/>
    <cellStyle name="Ská" xfId="140" xr:uid="{00000000-0005-0000-0000-0000CE000000}"/>
    <cellStyle name="SSum" xfId="141" xr:uid="{00000000-0005-0000-0000-0000CF000000}"/>
    <cellStyle name="Style 21" xfId="142" xr:uid="{00000000-0005-0000-0000-0000D0000000}"/>
    <cellStyle name="Style 22" xfId="143" xr:uid="{00000000-0005-0000-0000-0000D1000000}"/>
    <cellStyle name="Style 23" xfId="144" xr:uid="{00000000-0005-0000-0000-0000D2000000}"/>
    <cellStyle name="Style 24" xfId="145" xr:uid="{00000000-0005-0000-0000-0000D3000000}"/>
    <cellStyle name="Style 25" xfId="146" xr:uid="{00000000-0005-0000-0000-0000D4000000}"/>
    <cellStyle name="Style 26" xfId="147" xr:uid="{00000000-0005-0000-0000-0000D5000000}"/>
    <cellStyle name="t0" xfId="167" xr:uid="{00000000-0005-0000-0000-0000D6000000}"/>
    <cellStyle name="t0 2" xfId="168" xr:uid="{00000000-0005-0000-0000-0000D7000000}"/>
    <cellStyle name="t0 3" xfId="238" xr:uid="{00000000-0005-0000-0000-0000D8000000}"/>
    <cellStyle name="Tengill" xfId="4" builtinId="8"/>
    <cellStyle name="Text" xfId="148" xr:uid="{00000000-0005-0000-0000-0000D9000000}"/>
    <cellStyle name="ths9u" xfId="149" xr:uid="{00000000-0005-0000-0000-0000DA000000}"/>
    <cellStyle name="Title 2" xfId="150" xr:uid="{00000000-0005-0000-0000-0000DB000000}"/>
    <cellStyle name="Total 2" xfId="151" xr:uid="{00000000-0005-0000-0000-0000DC000000}"/>
    <cellStyle name="TRN8 feit" xfId="152" xr:uid="{00000000-0005-0000-0000-0000DD000000}"/>
    <cellStyle name="Txt" xfId="153" xr:uid="{00000000-0005-0000-0000-0000DE000000}"/>
    <cellStyle name="Venjulegt" xfId="0" builtinId="0"/>
    <cellStyle name="Venjulegt 2" xfId="13" xr:uid="{00000000-0005-0000-0000-0000DF000000}"/>
    <cellStyle name="Venjulegt 2 2" xfId="173" xr:uid="{00000000-0005-0000-0000-0000E0000000}"/>
    <cellStyle name="Venjulegt 2 3" xfId="3" xr:uid="{00000000-0005-0000-0000-0000E1000000}"/>
    <cellStyle name="Venjulegt 2 4" xfId="178" xr:uid="{00000000-0005-0000-0000-0000E2000000}"/>
    <cellStyle name="Venjulegt 2 5" xfId="244" xr:uid="{00000000-0005-0000-0000-0000E3000000}"/>
    <cellStyle name="Venjulegt 3" xfId="12" xr:uid="{00000000-0005-0000-0000-0000E4000000}"/>
    <cellStyle name="Venjulegt 3 2" xfId="174" xr:uid="{00000000-0005-0000-0000-0000E5000000}"/>
    <cellStyle name="Venjulegt 3 3" xfId="188" xr:uid="{00000000-0005-0000-0000-0000E6000000}"/>
    <cellStyle name="Venjulegt 4" xfId="175" xr:uid="{00000000-0005-0000-0000-0000E7000000}"/>
    <cellStyle name="Venjulegt 8" xfId="176" xr:uid="{00000000-0005-0000-0000-0000E8000000}"/>
    <cellStyle name="Warning Text 2" xfId="154" xr:uid="{00000000-0005-0000-0000-0000E9000000}"/>
    <cellStyle name="yfirskrift tekjur" xfId="155" xr:uid="{00000000-0005-0000-0000-0000EA000000}"/>
    <cellStyle name="Þúsundaskiltákn [0]" xfId="8" builtinId="6"/>
    <cellStyle name="ДАТА" xfId="156" xr:uid="{00000000-0005-0000-0000-0000EB000000}"/>
    <cellStyle name="ДЕНЕЖНЫЙ_BOPENGC" xfId="157" xr:uid="{00000000-0005-0000-0000-0000EC000000}"/>
    <cellStyle name="ЗАГОЛОВОК1" xfId="158" xr:uid="{00000000-0005-0000-0000-0000ED000000}"/>
    <cellStyle name="ЗАГОЛОВОК2" xfId="159" xr:uid="{00000000-0005-0000-0000-0000EE000000}"/>
    <cellStyle name="ИТОГОВЫЙ" xfId="160" xr:uid="{00000000-0005-0000-0000-0000EF000000}"/>
    <cellStyle name="Обычный_BOPENGC" xfId="161" xr:uid="{00000000-0005-0000-0000-0000F0000000}"/>
    <cellStyle name="ПРОЦЕНТНЫЙ_BOPENGC" xfId="162" xr:uid="{00000000-0005-0000-0000-0000F1000000}"/>
    <cellStyle name="ТЕКСТ" xfId="163" xr:uid="{00000000-0005-0000-0000-0000F2000000}"/>
    <cellStyle name="ФИКСИРОВАННЫЙ" xfId="164" xr:uid="{00000000-0005-0000-0000-0000F3000000}"/>
    <cellStyle name="ФИНАНСОВЫЙ_BOPENGC" xfId="165" xr:uid="{00000000-0005-0000-0000-0000F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r>
              <a:rPr lang="da-DK"/>
              <a:t>Landsframleiðsla á mann (2013 = 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'3'!$A$4</c:f>
              <c:strCache>
                <c:ptCount val="1"/>
                <c:pt idx="0">
                  <c:v>Evrusvæðið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'3'!$B$3:$K$3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'3'!$B$4:$K$4</c:f>
              <c:numCache>
                <c:formatCode>0.0</c:formatCode>
                <c:ptCount val="10"/>
                <c:pt idx="0">
                  <c:v>97.971533668236717</c:v>
                </c:pt>
                <c:pt idx="1">
                  <c:v>99.733548175856839</c:v>
                </c:pt>
                <c:pt idx="2">
                  <c:v>101.53942112259311</c:v>
                </c:pt>
                <c:pt idx="3">
                  <c:v>100.42494341417465</c:v>
                </c:pt>
                <c:pt idx="4">
                  <c:v>100</c:v>
                </c:pt>
                <c:pt idx="5">
                  <c:v>100.87689461289426</c:v>
                </c:pt>
                <c:pt idx="6">
                  <c:v>102.71321064810228</c:v>
                </c:pt>
                <c:pt idx="7">
                  <c:v>104.3107761568284</c:v>
                </c:pt>
                <c:pt idx="8">
                  <c:v>106.63476896145221</c:v>
                </c:pt>
                <c:pt idx="9">
                  <c:v>108.402009563842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E3-4E59-AFD8-00D11DAB61C0}"/>
            </c:ext>
          </c:extLst>
        </c:ser>
        <c:ser>
          <c:idx val="1"/>
          <c:order val="1"/>
          <c:tx>
            <c:strRef>
              <c:f>'3'!$A$5</c:f>
              <c:strCache>
                <c:ptCount val="1"/>
                <c:pt idx="0">
                  <c:v>Bretland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'3'!$B$3:$K$3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'3'!$B$5:$K$5</c:f>
              <c:numCache>
                <c:formatCode>0.0</c:formatCode>
                <c:ptCount val="10"/>
                <c:pt idx="0">
                  <c:v>96.246900162773542</c:v>
                </c:pt>
                <c:pt idx="1">
                  <c:v>97.178581621952361</c:v>
                </c:pt>
                <c:pt idx="2">
                  <c:v>97.93079589170938</c:v>
                </c:pt>
                <c:pt idx="3">
                  <c:v>98.637023734674628</c:v>
                </c:pt>
                <c:pt idx="4">
                  <c:v>100</c:v>
                </c:pt>
                <c:pt idx="5">
                  <c:v>102.2334954751729</c:v>
                </c:pt>
                <c:pt idx="6">
                  <c:v>103.87720778214369</c:v>
                </c:pt>
                <c:pt idx="7">
                  <c:v>104.9003167691684</c:v>
                </c:pt>
                <c:pt idx="8">
                  <c:v>106.00450183241475</c:v>
                </c:pt>
                <c:pt idx="9">
                  <c:v>106.78418662355986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E3-4E59-AFD8-00D11DAB61C0}"/>
            </c:ext>
          </c:extLst>
        </c:ser>
        <c:ser>
          <c:idx val="2"/>
          <c:order val="2"/>
          <c:tx>
            <c:strRef>
              <c:f>'3'!$A$6</c:f>
              <c:strCache>
                <c:ptCount val="1"/>
                <c:pt idx="0">
                  <c:v>Ísland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'3'!$B$3:$K$3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'3'!$B$6:$K$6</c:f>
              <c:numCache>
                <c:formatCode>0.0</c:formatCode>
                <c:ptCount val="10"/>
                <c:pt idx="0">
                  <c:v>97.123170587491686</c:v>
                </c:pt>
                <c:pt idx="1">
                  <c:v>94.261203433276535</c:v>
                </c:pt>
                <c:pt idx="2">
                  <c:v>95.804232918604214</c:v>
                </c:pt>
                <c:pt idx="3">
                  <c:v>96.68551044355786</c:v>
                </c:pt>
                <c:pt idx="4">
                  <c:v>100</c:v>
                </c:pt>
                <c:pt idx="5">
                  <c:v>100.85142396167683</c:v>
                </c:pt>
                <c:pt idx="6">
                  <c:v>104.53136969748363</c:v>
                </c:pt>
                <c:pt idx="7">
                  <c:v>110.29632876223351</c:v>
                </c:pt>
                <c:pt idx="8">
                  <c:v>113.4429790294279</c:v>
                </c:pt>
                <c:pt idx="9">
                  <c:v>115.22396179759534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E3-4E59-AFD8-00D11DAB61C0}"/>
            </c:ext>
          </c:extLst>
        </c:ser>
        <c:ser>
          <c:idx val="3"/>
          <c:order val="3"/>
          <c:tx>
            <c:strRef>
              <c:f>'3'!$A$7</c:f>
              <c:strCache>
                <c:ptCount val="1"/>
                <c:pt idx="0">
                  <c:v>Bandaríkin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'3'!$B$3:$K$3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'3'!$B$7:$K$7</c:f>
              <c:numCache>
                <c:formatCode>0.0</c:formatCode>
                <c:ptCount val="10"/>
                <c:pt idx="0">
                  <c:v>94.991609471602729</c:v>
                </c:pt>
                <c:pt idx="1">
                  <c:v>96.622376178827437</c:v>
                </c:pt>
                <c:pt idx="2">
                  <c:v>97.411038627246612</c:v>
                </c:pt>
                <c:pt idx="3">
                  <c:v>98.874318593745727</c:v>
                </c:pt>
                <c:pt idx="4">
                  <c:v>100</c:v>
                </c:pt>
                <c:pt idx="5">
                  <c:v>101.77609557702705</c:v>
                </c:pt>
                <c:pt idx="6">
                  <c:v>103.96634826753012</c:v>
                </c:pt>
                <c:pt idx="7">
                  <c:v>104.90749642312238</c:v>
                </c:pt>
                <c:pt idx="8">
                  <c:v>106.70798446393874</c:v>
                </c:pt>
                <c:pt idx="9">
                  <c:v>109.15344281403394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E3-4E59-AFD8-00D11DAB6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0274120"/>
        <c:axId val="490277072"/>
      </c:lineChart>
      <c:catAx>
        <c:axId val="490274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490277072"/>
        <c:crosses val="autoZero"/>
        <c:auto val="1"/>
        <c:lblAlgn val="ctr"/>
        <c:lblOffset val="100"/>
        <c:noMultiLvlLbl val="0"/>
      </c:catAx>
      <c:valAx>
        <c:axId val="490277072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490274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r>
              <a:rPr lang="da-DK"/>
              <a:t>Spá OECD um þróun VLF á evrusvæðinu,</a:t>
            </a:r>
          </a:p>
          <a:p>
            <a:pPr>
              <a:defRPr/>
            </a:pPr>
            <a:r>
              <a:rPr lang="da-DK"/>
              <a:t>VLF 2018 = 100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'12b'!$B$3</c:f>
              <c:strCache>
                <c:ptCount val="1"/>
                <c:pt idx="0">
                  <c:v>Spá frá maí 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'12b'!$A$4:$A$6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'12b'!$B$4:$B$6</c:f>
              <c:numCache>
                <c:formatCode>General</c:formatCode>
                <c:ptCount val="3"/>
                <c:pt idx="0">
                  <c:v>100</c:v>
                </c:pt>
                <c:pt idx="1">
                  <c:v>101.2</c:v>
                </c:pt>
                <c:pt idx="2">
                  <c:v>102.6168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48-41F5-9135-520CDB0DD6C2}"/>
            </c:ext>
          </c:extLst>
        </c:ser>
        <c:ser>
          <c:idx val="1"/>
          <c:order val="1"/>
          <c:tx>
            <c:strRef>
              <c:f>'12b'!$C$3</c:f>
              <c:strCache>
                <c:ptCount val="1"/>
                <c:pt idx="0">
                  <c:v>Spá frá maí 2018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'12b'!$A$4:$A$6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'12b'!$C$4:$C$6</c:f>
              <c:numCache>
                <c:formatCode>General</c:formatCode>
                <c:ptCount val="3"/>
                <c:pt idx="0">
                  <c:v>100</c:v>
                </c:pt>
                <c:pt idx="1">
                  <c:v>101.8</c:v>
                </c:pt>
                <c:pt idx="2">
                  <c:v>103.4288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48-41F5-9135-520CDB0DD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9650080"/>
        <c:axId val="819647128"/>
      </c:lineChart>
      <c:catAx>
        <c:axId val="81965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819647128"/>
        <c:crosses val="autoZero"/>
        <c:auto val="1"/>
        <c:lblAlgn val="ctr"/>
        <c:lblOffset val="100"/>
        <c:noMultiLvlLbl val="0"/>
      </c:catAx>
      <c:valAx>
        <c:axId val="81964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81965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r>
              <a:rPr lang="en-US" sz="1200"/>
              <a:t>Uppsafnaður afgangur á frumjöfnuði án stöðugleikaframlaga árin 2013-20 nemur 26% af VLF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7.4416666666666673E-2"/>
          <c:y val="0.22592592592592592"/>
          <c:w val="0.89502777777777776"/>
          <c:h val="0.52182451151939346"/>
        </c:manualLayout>
      </c:layout>
      <c:lineChart>
        <c:grouping val="standard"/>
        <c:varyColors val="0"/>
        <c:ser>
          <c:idx val="0"/>
          <c:order val="0"/>
          <c:tx>
            <c:strRef>
              <c:f>'16'!$B$1</c:f>
              <c:strCache>
                <c:ptCount val="1"/>
                <c:pt idx="0">
                  <c:v>Frumjöfnuður ríkissjóðs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'16'!$A$2:$A$9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'16'!$B$2:$B$9</c:f>
              <c:numCache>
                <c:formatCode>General</c:formatCode>
                <c:ptCount val="8"/>
                <c:pt idx="0">
                  <c:v>1.5824715244458613E-2</c:v>
                </c:pt>
                <c:pt idx="1">
                  <c:v>4.1667470437315578E-2</c:v>
                </c:pt>
                <c:pt idx="2">
                  <c:v>3.1212564539388001E-2</c:v>
                </c:pt>
                <c:pt idx="3">
                  <c:v>3.6532452058182098E-2</c:v>
                </c:pt>
                <c:pt idx="4">
                  <c:v>4.612459755619884E-2</c:v>
                </c:pt>
                <c:pt idx="5">
                  <c:v>3.2078912605167605E-2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DC-4AE1-B628-DE7CBE3ECA9B}"/>
            </c:ext>
          </c:extLst>
        </c:ser>
        <c:ser>
          <c:idx val="1"/>
          <c:order val="1"/>
          <c:tx>
            <c:strRef>
              <c:f>'16'!$C$1</c:f>
              <c:strCache>
                <c:ptCount val="1"/>
                <c:pt idx="0">
                  <c:v>Áætlun fyrir endurskoðun fjármálastefnu í júní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'16'!$A$2:$A$9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'16'!$C$2:$C$9</c:f>
              <c:numCache>
                <c:formatCode>General</c:formatCode>
                <c:ptCount val="8"/>
                <c:pt idx="5">
                  <c:v>3.2078912605167605E-2</c:v>
                </c:pt>
                <c:pt idx="6">
                  <c:v>2.8000000000000001E-2</c:v>
                </c:pt>
                <c:pt idx="7">
                  <c:v>2.4E-2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DC-4AE1-B628-DE7CBE3ECA9B}"/>
            </c:ext>
          </c:extLst>
        </c:ser>
        <c:ser>
          <c:idx val="2"/>
          <c:order val="2"/>
          <c:tx>
            <c:strRef>
              <c:f>'16'!$D$1</c:f>
              <c:strCache>
                <c:ptCount val="1"/>
                <c:pt idx="0">
                  <c:v>Fjárlagafrumvarp 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'16'!$A$2:$A$9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'16'!$D$2:$D$9</c:f>
              <c:numCache>
                <c:formatCode>General</c:formatCode>
                <c:ptCount val="8"/>
                <c:pt idx="5">
                  <c:v>3.2078912605167605E-2</c:v>
                </c:pt>
                <c:pt idx="6">
                  <c:v>1.4999999999999999E-2</c:v>
                </c:pt>
                <c:pt idx="7">
                  <c:v>1.6E-2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DC-4AE1-B628-DE7CBE3EC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1870064"/>
        <c:axId val="2021875640"/>
      </c:lineChart>
      <c:catAx>
        <c:axId val="2021870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2021875640"/>
        <c:crosses val="autoZero"/>
        <c:auto val="1"/>
        <c:lblAlgn val="ctr"/>
        <c:lblOffset val="100"/>
        <c:noMultiLvlLbl val="0"/>
      </c:catAx>
      <c:valAx>
        <c:axId val="2021875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2021870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3992636337124527"/>
          <c:w val="1"/>
          <c:h val="0.160073636628754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79323216085878"/>
          <c:y val="0.20644563107772446"/>
          <c:w val="0.83758548347546524"/>
          <c:h val="0.5041473838758661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'18'!$A$4:$A$5</c:f>
              <c:strCache>
                <c:ptCount val="2"/>
                <c:pt idx="0">
                  <c:v>Gjöld</c:v>
                </c:pt>
                <c:pt idx="1">
                  <c:v>Tekjur</c:v>
                </c:pt>
              </c:strCache>
            </c:strRef>
          </c:tx>
          <c:spPr>
            <a:solidFill>
              <a:srgbClr val="003D85"/>
            </a:solidFill>
            <a:ln w="3175">
              <a:noFill/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LID4096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'18'!$A$4:$A$5</c:f>
              <c:strCache>
                <c:ptCount val="2"/>
                <c:pt idx="0">
                  <c:v>Gjöld</c:v>
                </c:pt>
                <c:pt idx="1">
                  <c:v>Tekjur</c:v>
                </c:pt>
              </c:strCache>
            </c:strRef>
          </c:cat>
          <c:val>
            <c:numRef>
              <c:f>'18'!$B$4:$B$5</c:f>
              <c:numCache>
                <c:formatCode>0</c:formatCode>
                <c:ptCount val="2"/>
                <c:pt idx="1">
                  <c:v>919.5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13-4000-978B-7E3AE6824AB2}"/>
            </c:ext>
          </c:extLst>
        </c:ser>
        <c:ser>
          <c:idx val="3"/>
          <c:order val="1"/>
          <c:tx>
            <c:strRef>
              <c:f>'18'!$A$4:$A$5</c:f>
              <c:strCache>
                <c:ptCount val="2"/>
                <c:pt idx="0">
                  <c:v>Gjöld</c:v>
                </c:pt>
                <c:pt idx="1">
                  <c:v>Tekjur</c:v>
                </c:pt>
              </c:strCache>
            </c:strRef>
          </c:tx>
          <c:spPr>
            <a:solidFill>
              <a:srgbClr val="FDC41B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/>
                </a:pPr>
                <a:endParaRPr lang="LID4096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'18'!$A$4:$A$5</c:f>
              <c:strCache>
                <c:ptCount val="2"/>
                <c:pt idx="0">
                  <c:v>Gjöld</c:v>
                </c:pt>
                <c:pt idx="1">
                  <c:v>Tekjur</c:v>
                </c:pt>
              </c:strCache>
            </c:strRef>
          </c:cat>
          <c:val>
            <c:numRef>
              <c:f>'18'!$C$4:$C$5</c:f>
              <c:numCache>
                <c:formatCode>General</c:formatCode>
                <c:ptCount val="2"/>
                <c:pt idx="0" formatCode="0">
                  <c:v>861.7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13-4000-978B-7E3AE6824AB2}"/>
            </c:ext>
          </c:extLst>
        </c:ser>
        <c:ser>
          <c:idx val="1"/>
          <c:order val="2"/>
          <c:tx>
            <c:strRef>
              <c:f>'18'!$A$4:$A$5</c:f>
              <c:strCache>
                <c:ptCount val="2"/>
                <c:pt idx="0">
                  <c:v>Gjöld</c:v>
                </c:pt>
                <c:pt idx="1">
                  <c:v>Tekjur</c:v>
                </c:pt>
              </c:strCache>
            </c:strRef>
          </c:tx>
          <c:spPr>
            <a:solidFill>
              <a:srgbClr val="60986E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/>
                </a:pPr>
                <a:endParaRPr lang="LID4096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'18'!$A$4:$A$5</c:f>
              <c:strCache>
                <c:ptCount val="2"/>
                <c:pt idx="0">
                  <c:v>Gjöld</c:v>
                </c:pt>
                <c:pt idx="1">
                  <c:v>Tekjur</c:v>
                </c:pt>
              </c:strCache>
            </c:strRef>
          </c:cat>
          <c:val>
            <c:numRef>
              <c:f>'18'!$D$4:$D$5</c:f>
              <c:numCache>
                <c:formatCode>General</c:formatCode>
                <c:ptCount val="2"/>
                <c:pt idx="0" formatCode="0">
                  <c:v>57.4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13-4000-978B-7E3AE6824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3101440"/>
        <c:axId val="153102976"/>
        <c:extLst/>
      </c:barChart>
      <c:catAx>
        <c:axId val="153101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153102976"/>
        <c:crosses val="autoZero"/>
        <c:auto val="1"/>
        <c:lblAlgn val="ctr"/>
        <c:lblOffset val="100"/>
        <c:noMultiLvlLbl val="0"/>
      </c:catAx>
      <c:valAx>
        <c:axId val="153102976"/>
        <c:scaling>
          <c:orientation val="minMax"/>
        </c:scaling>
        <c:delete val="0"/>
        <c:axPos val="b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1531014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88872844181682"/>
          <c:y val="0.88042730939120428"/>
          <c:w val="0.47453341688690298"/>
          <c:h val="4.7681966583445361E-2"/>
        </c:manualLayout>
      </c:layout>
      <c:overlay val="0"/>
      <c:txPr>
        <a:bodyPr/>
        <a:lstStyle/>
        <a:p>
          <a:pPr>
            <a:defRPr sz="600"/>
          </a:pPr>
          <a:endParaRPr lang="LID4096"/>
        </a:p>
      </c:txPr>
    </c:legend>
    <c:plotVisOnly val="1"/>
    <c:dispBlanksAs val="gap"/>
    <c:showDLblsOverMax val="0"/>
  </c:chart>
  <c:spPr>
    <a:solidFill>
      <a:schemeClr val="bg1"/>
    </a:solidFill>
    <a:ln w="3175">
      <a:solidFill>
        <a:schemeClr val="bg1">
          <a:lumMod val="75000"/>
        </a:schemeClr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424597444350595E-2"/>
          <c:y val="0.23739629345112345"/>
          <c:w val="0.83065907419012075"/>
          <c:h val="0.552427981563280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'19'!$B$3</c:f>
              <c:strCache>
                <c:ptCount val="1"/>
                <c:pt idx="0">
                  <c:v>Frumjöfnuður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LID4096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'19'!$A$4:$A$8</c:f>
              <c:strCache>
                <c:ptCount val="5"/>
                <c:pt idx="0">
                  <c:v>Reikn.
2017</c:v>
                </c:pt>
                <c:pt idx="1">
                  <c:v>Reikn.
2018</c:v>
                </c:pt>
                <c:pt idx="2">
                  <c:v>Fjárlög
2019</c:v>
                </c:pt>
                <c:pt idx="3">
                  <c:v>Áætlun
2019</c:v>
                </c:pt>
                <c:pt idx="4">
                  <c:v>Frumvarp
2020</c:v>
                </c:pt>
              </c:strCache>
            </c:strRef>
          </c:cat>
          <c:val>
            <c:numRef>
              <c:f>'19'!$B$4:$B$8</c:f>
              <c:numCache>
                <c:formatCode>0.0%</c:formatCode>
                <c:ptCount val="5"/>
                <c:pt idx="0">
                  <c:v>4.6095172585098362E-2</c:v>
                </c:pt>
                <c:pt idx="1">
                  <c:v>3.5775685690831623E-2</c:v>
                </c:pt>
                <c:pt idx="2">
                  <c:v>2.7366435989687368E-2</c:v>
                </c:pt>
                <c:pt idx="3">
                  <c:v>1.4586701153518788E-2</c:v>
                </c:pt>
                <c:pt idx="4">
                  <c:v>1.5763303781488672E-2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D0-4C16-B45D-62D7E1CA55E9}"/>
            </c:ext>
          </c:extLst>
        </c:ser>
        <c:ser>
          <c:idx val="0"/>
          <c:order val="1"/>
          <c:tx>
            <c:strRef>
              <c:f>'19'!$C$3</c:f>
              <c:strCache>
                <c:ptCount val="1"/>
                <c:pt idx="0">
                  <c:v>Heildarjöfnuður</c:v>
                </c:pt>
              </c:strCache>
            </c:strRef>
          </c:tx>
          <c:spPr>
            <a:solidFill>
              <a:srgbClr val="003D85"/>
            </a:solidFill>
            <a:ln w="3175">
              <a:solidFill>
                <a:srgbClr val="003D85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LID4096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'19'!$A$4:$A$8</c:f>
              <c:strCache>
                <c:ptCount val="5"/>
                <c:pt idx="0">
                  <c:v>Reikn.
2017</c:v>
                </c:pt>
                <c:pt idx="1">
                  <c:v>Reikn.
2018</c:v>
                </c:pt>
                <c:pt idx="2">
                  <c:v>Fjárlög
2019</c:v>
                </c:pt>
                <c:pt idx="3">
                  <c:v>Áætlun
2019</c:v>
                </c:pt>
                <c:pt idx="4">
                  <c:v>Frumvarp
2020</c:v>
                </c:pt>
              </c:strCache>
            </c:strRef>
          </c:cat>
          <c:val>
            <c:numRef>
              <c:f>'19'!$C$4:$C$8</c:f>
              <c:numCache>
                <c:formatCode>0.0%</c:formatCode>
                <c:ptCount val="5"/>
                <c:pt idx="0">
                  <c:v>1.7440982870463272E-2</c:v>
                </c:pt>
                <c:pt idx="1">
                  <c:v>1.3057923710930446E-2</c:v>
                </c:pt>
                <c:pt idx="2">
                  <c:v>9.9563848412050852E-3</c:v>
                </c:pt>
                <c:pt idx="3">
                  <c:v>-3.0406117910120756E-3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D0-4C16-B45D-62D7E1CA55E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7386624"/>
        <c:axId val="27388160"/>
      </c:barChart>
      <c:catAx>
        <c:axId val="2738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/>
            </a:pPr>
            <a:endParaRPr lang="LID4096"/>
          </a:p>
        </c:txPr>
        <c:crossAx val="27388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388160"/>
        <c:scaling>
          <c:orientation val="minMax"/>
        </c:scaling>
        <c:delete val="1"/>
        <c:axPos val="l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0.0%" sourceLinked="1"/>
        <c:majorTickMark val="out"/>
        <c:minorTickMark val="none"/>
        <c:tickLblPos val="nextTo"/>
        <c:crossAx val="273866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4267008146473037"/>
          <c:y val="0.93100009602458234"/>
          <c:w val="0.44545568482140419"/>
          <c:h val="6.8999903975417706E-2"/>
        </c:manualLayout>
      </c:layout>
      <c:overlay val="0"/>
      <c:txPr>
        <a:bodyPr/>
        <a:lstStyle/>
        <a:p>
          <a:pPr>
            <a:defRPr sz="1200"/>
          </a:pPr>
          <a:endParaRPr lang="LID4096"/>
        </a:p>
      </c:txPr>
    </c:legend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Frumjöfnuður</a:t>
            </a:r>
            <a:r>
              <a:rPr lang="is-IS" baseline="0"/>
              <a:t> hins opinbera 2018, % af VLF</a:t>
            </a:r>
            <a:endParaRPr lang="is-I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Frumjöfnuður % af VLF</c:v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EBE-47CD-9D05-8B10AF736784}"/>
              </c:ext>
            </c:extLst>
          </c:dPt>
          <c:cat>
            <c:strLit>
              <c:ptCount val="30"/>
              <c:pt idx="0">
                <c:v>Noregur</c:v>
              </c:pt>
              <c:pt idx="1">
                <c:v>Grikkland</c:v>
              </c:pt>
              <c:pt idx="2">
                <c:v>Ísland</c:v>
              </c:pt>
              <c:pt idx="3">
                <c:v>Malta</c:v>
              </c:pt>
              <c:pt idx="4">
                <c:v>Portúgal</c:v>
              </c:pt>
              <c:pt idx="5">
                <c:v>Búlgaría</c:v>
              </c:pt>
              <c:pt idx="6">
                <c:v>Slóvenía</c:v>
              </c:pt>
              <c:pt idx="7">
                <c:v>Þýskaland</c:v>
              </c:pt>
              <c:pt idx="8">
                <c:v>Króatía</c:v>
              </c:pt>
              <c:pt idx="9">
                <c:v>Lúxembúrg</c:v>
              </c:pt>
              <c:pt idx="10">
                <c:v>Holland</c:v>
              </c:pt>
              <c:pt idx="11">
                <c:v>Litháen</c:v>
              </c:pt>
              <c:pt idx="12">
                <c:v>Tékkland</c:v>
              </c:pt>
              <c:pt idx="13">
                <c:v>Írland</c:v>
              </c:pt>
              <c:pt idx="14">
                <c:v>Austurríki</c:v>
              </c:pt>
              <c:pt idx="15">
                <c:v>Ítalía</c:v>
              </c:pt>
              <c:pt idx="16">
                <c:v>Belgía</c:v>
              </c:pt>
              <c:pt idx="17">
                <c:v>Svíþjóð</c:v>
              </c:pt>
              <c:pt idx="18">
                <c:v>Danmörk</c:v>
              </c:pt>
              <c:pt idx="19">
                <c:v>Pólland</c:v>
              </c:pt>
              <c:pt idx="20">
                <c:v>Bretland</c:v>
              </c:pt>
              <c:pt idx="21">
                <c:v>Slóvakía</c:v>
              </c:pt>
              <c:pt idx="22">
                <c:v>Ungverjaland</c:v>
              </c:pt>
              <c:pt idx="23">
                <c:v>Spánn</c:v>
              </c:pt>
              <c:pt idx="24">
                <c:v>Lettland</c:v>
              </c:pt>
              <c:pt idx="25">
                <c:v>Eistland</c:v>
              </c:pt>
              <c:pt idx="26">
                <c:v>Finnland</c:v>
              </c:pt>
              <c:pt idx="27">
                <c:v>Frakkland</c:v>
              </c:pt>
              <c:pt idx="28">
                <c:v>Rúmenía</c:v>
              </c:pt>
              <c:pt idx="29">
                <c:v>Kýpur</c:v>
              </c:pt>
            </c:strLit>
          </c:cat>
          <c:val>
            <c:numLit>
              <c:formatCode>General</c:formatCode>
              <c:ptCount val="30"/>
              <c:pt idx="0">
                <c:v>4.9000000000000004</c:v>
              </c:pt>
              <c:pt idx="1">
                <c:v>4.2</c:v>
              </c:pt>
              <c:pt idx="2">
                <c:v>3.6</c:v>
              </c:pt>
              <c:pt idx="3">
                <c:v>3.4</c:v>
              </c:pt>
              <c:pt idx="4">
                <c:v>2.9</c:v>
              </c:pt>
              <c:pt idx="5">
                <c:v>2.5</c:v>
              </c:pt>
              <c:pt idx="6">
                <c:v>2.5</c:v>
              </c:pt>
              <c:pt idx="7">
                <c:v>2.3000000000000003</c:v>
              </c:pt>
              <c:pt idx="8">
                <c:v>2.2999999999999998</c:v>
              </c:pt>
              <c:pt idx="9">
                <c:v>2.2999999999999998</c:v>
              </c:pt>
              <c:pt idx="10">
                <c:v>2.1999999999999997</c:v>
              </c:pt>
              <c:pt idx="11">
                <c:v>1.6</c:v>
              </c:pt>
              <c:pt idx="12">
                <c:v>1.5000000000000002</c:v>
              </c:pt>
              <c:pt idx="13">
                <c:v>1.5</c:v>
              </c:pt>
              <c:pt idx="14">
                <c:v>1.5</c:v>
              </c:pt>
              <c:pt idx="15">
                <c:v>1.4000000000000001</c:v>
              </c:pt>
              <c:pt idx="16">
                <c:v>1.2999999999999998</c:v>
              </c:pt>
              <c:pt idx="17">
                <c:v>0.89999999999999991</c:v>
              </c:pt>
              <c:pt idx="18">
                <c:v>0.80000000000000016</c:v>
              </c:pt>
              <c:pt idx="19">
                <c:v>0.79999999999999982</c:v>
              </c:pt>
              <c:pt idx="20">
                <c:v>0.6</c:v>
              </c:pt>
              <c:pt idx="21">
                <c:v>0.40000000000000008</c:v>
              </c:pt>
              <c:pt idx="22">
                <c:v>0.19999999999999982</c:v>
              </c:pt>
              <c:pt idx="23">
                <c:v>-0.2</c:v>
              </c:pt>
              <c:pt idx="24">
                <c:v>-0.4</c:v>
              </c:pt>
              <c:pt idx="25">
                <c:v>-0.7</c:v>
              </c:pt>
              <c:pt idx="26">
                <c:v>-0.8</c:v>
              </c:pt>
              <c:pt idx="27">
                <c:v>-0.9</c:v>
              </c:pt>
              <c:pt idx="28">
                <c:v>-2</c:v>
              </c:pt>
              <c:pt idx="29">
                <c:v>-2.6999999999999997</c:v>
              </c:pt>
            </c:numLit>
          </c:val>
          <c:extLst>
            <c:ext xmlns:c16="http://schemas.microsoft.com/office/drawing/2014/chart" uri="{C3380CC4-5D6E-409C-BE32-E72D297353CC}">
              <c16:uniqueId val="{00000002-BEBE-47CD-9D05-8B10AF736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0"/>
        <c:axId val="612210064"/>
        <c:axId val="1"/>
      </c:barChart>
      <c:catAx>
        <c:axId val="612210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6122100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79330885601548"/>
          <c:y val="0.2799504583558487"/>
          <c:w val="0.82720486063809484"/>
          <c:h val="0.5158415579986021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'23'!$B$3</c:f>
              <c:strCache>
                <c:ptCount val="1"/>
                <c:pt idx="0">
                  <c:v>Áætluð skuldaþróun ríkissjóðs m.v. skuldareglu</c:v>
                </c:pt>
              </c:strCache>
            </c:strRef>
          </c:tx>
          <c:spPr>
            <a:solidFill>
              <a:srgbClr val="003D85"/>
            </a:solidFill>
            <a:ln w="19050">
              <a:solidFill>
                <a:srgbClr val="003D85"/>
              </a:solidFill>
              <a:prstDash val="solid"/>
            </a:ln>
          </c:spPr>
          <c:invertIfNegative val="0"/>
          <c:cat>
            <c:numRef>
              <c:f>'23'!$A$4:$A$6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'23'!$B$4:$B$6</c:f>
              <c:numCache>
                <c:formatCode>0.0%</c:formatCode>
                <c:ptCount val="3"/>
                <c:pt idx="0">
                  <c:v>0.22800000000000001</c:v>
                </c:pt>
                <c:pt idx="1">
                  <c:v>0.22600000000000001</c:v>
                </c:pt>
                <c:pt idx="2">
                  <c:v>0.218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50-4866-8BBA-6795B6E2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101440"/>
        <c:axId val="153102976"/>
      </c:barChart>
      <c:lineChart>
        <c:grouping val="standard"/>
        <c:varyColors val="0"/>
        <c:ser>
          <c:idx val="1"/>
          <c:order val="1"/>
          <c:tx>
            <c:strRef>
              <c:f>'23'!$C$3</c:f>
              <c:strCache>
                <c:ptCount val="1"/>
                <c:pt idx="0">
                  <c:v>Stefnumið um skuldir skv. fjármálastefnu</c:v>
                </c:pt>
              </c:strCache>
            </c:strRef>
          </c:tx>
          <c:spPr>
            <a:ln w="19050">
              <a:solidFill>
                <a:srgbClr val="FDC41B"/>
              </a:solidFill>
              <a:prstDash val="solid"/>
            </a:ln>
          </c:spPr>
          <c:marker>
            <c:symbol val="none"/>
          </c:marker>
          <c:val>
            <c:numRef>
              <c:f>'23'!$C$4:$C$6</c:f>
              <c:numCache>
                <c:formatCode>0.0%</c:formatCode>
                <c:ptCount val="3"/>
                <c:pt idx="0">
                  <c:v>0.27500000000000002</c:v>
                </c:pt>
                <c:pt idx="1">
                  <c:v>0.23400000000000001</c:v>
                </c:pt>
                <c:pt idx="2">
                  <c:v>0.23100000000000001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9650-4866-8BBA-6795B6E2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101440"/>
        <c:axId val="153102976"/>
        <c:extLst/>
      </c:lineChart>
      <c:catAx>
        <c:axId val="15310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LID4096"/>
          </a:p>
        </c:txPr>
        <c:crossAx val="153102976"/>
        <c:crosses val="autoZero"/>
        <c:auto val="1"/>
        <c:lblAlgn val="ctr"/>
        <c:lblOffset val="100"/>
        <c:noMultiLvlLbl val="0"/>
      </c:catAx>
      <c:valAx>
        <c:axId val="153102976"/>
        <c:scaling>
          <c:orientation val="minMax"/>
          <c:max val="0.30000000000000004"/>
          <c:min val="0"/>
        </c:scaling>
        <c:delete val="0"/>
        <c:axPos val="l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LID4096"/>
          </a:p>
        </c:txPr>
        <c:crossAx val="1531014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6764729792412876"/>
          <c:w val="0.9973624674355186"/>
          <c:h val="9.4095649803698403E-2"/>
        </c:manualLayout>
      </c:layout>
      <c:overlay val="0"/>
      <c:txPr>
        <a:bodyPr/>
        <a:lstStyle/>
        <a:p>
          <a:pPr>
            <a:defRPr sz="800"/>
          </a:pPr>
          <a:endParaRPr lang="LID4096"/>
        </a:p>
      </c:txPr>
    </c:legend>
    <c:plotVisOnly val="1"/>
    <c:dispBlanksAs val="gap"/>
    <c:showDLblsOverMax val="0"/>
  </c:chart>
  <c:spPr>
    <a:solidFill>
      <a:schemeClr val="bg1"/>
    </a:solidFill>
    <a:ln w="3175">
      <a:solidFill>
        <a:schemeClr val="bg1">
          <a:lumMod val="85000"/>
        </a:schemeClr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1"/>
            </a:pPr>
            <a:r>
              <a:rPr lang="is-IS" sz="1000" b="1">
                <a:latin typeface="FiraGO SemiBold" panose="020B0603050000020004" pitchFamily="34" charset="0"/>
                <a:cs typeface="FiraGO SemiBold" panose="020B0603050000020004" pitchFamily="34" charset="0"/>
              </a:rPr>
              <a:t>Tekjuáætlun 2020</a:t>
            </a:r>
          </a:p>
          <a:p>
            <a:pPr algn="l">
              <a:defRPr sz="1100" b="1"/>
            </a:pPr>
            <a:r>
              <a:rPr lang="is-IS" sz="800" b="1">
                <a:latin typeface="FiraGO Light" panose="020B0403050000020004" pitchFamily="34" charset="0"/>
                <a:cs typeface="FiraGO Light" panose="020B0403050000020004" pitchFamily="34" charset="0"/>
              </a:rPr>
              <a:t>Breytingar frá framlagðri fjármálaáætlun (ma.kr.)</a:t>
            </a:r>
          </a:p>
        </c:rich>
      </c:tx>
      <c:layout>
        <c:manualLayout>
          <c:xMode val="edge"/>
          <c:yMode val="edge"/>
          <c:x val="0.10476215601915739"/>
          <c:y val="1.433673661605696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9501785859241823E-2"/>
          <c:y val="0.14454696153411445"/>
          <c:w val="0.97310178526445801"/>
          <c:h val="0.66205930000376745"/>
        </c:manualLayout>
      </c:layout>
      <c:barChart>
        <c:barDir val="col"/>
        <c:grouping val="stack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4A85-4E51-BA65-D96E49061083}"/>
              </c:ext>
            </c:extLst>
          </c:dPt>
          <c:dPt>
            <c:idx val="1"/>
            <c:invertIfNegative val="0"/>
            <c:bubble3D val="0"/>
            <c:spPr>
              <a:noFill/>
            </c:spPr>
            <c:extLst>
              <c:ext xmlns:c16="http://schemas.microsoft.com/office/drawing/2014/chart" uri="{C3380CC4-5D6E-409C-BE32-E72D297353CC}">
                <c16:uniqueId val="{00000003-4A85-4E51-BA65-D96E4906108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4A85-4E51-BA65-D96E49061083}"/>
              </c:ext>
            </c:extLst>
          </c:dPt>
          <c:dLbls>
            <c:dLbl>
              <c:idx val="0"/>
              <c:layout>
                <c:manualLayout>
                  <c:x val="-1.5462869429663651E-2"/>
                  <c:y val="-0.344150902492835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85-4E51-BA65-D96E4906108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85-4E51-BA65-D96E49061083}"/>
                </c:ext>
              </c:extLst>
            </c:dLbl>
            <c:dLbl>
              <c:idx val="2"/>
              <c:layout>
                <c:manualLayout>
                  <c:x val="-7.7314347148318141E-3"/>
                  <c:y val="-0.162515703954950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A85-4E51-BA65-D96E490610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latin typeface="FiraGO Light" panose="020B0403050000020004" pitchFamily="34" charset="0"/>
                    <a:cs typeface="FiraGO Light" panose="020B0403050000020004" pitchFamily="34" charset="0"/>
                  </a:defRPr>
                </a:pPr>
                <a:endParaRPr lang="LID4096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'27'!$A$1:$A$3</c:f>
              <c:strCache>
                <c:ptCount val="3"/>
                <c:pt idx="0">
                  <c:v>Framlögð fjármálaáætlun</c:v>
                </c:pt>
                <c:pt idx="1">
                  <c:v>Endurmat skattstofna og breyttar tekjuráðstafanir</c:v>
                </c:pt>
                <c:pt idx="2">
                  <c:v>Fjárlagafrumvarp</c:v>
                </c:pt>
              </c:strCache>
            </c:strRef>
          </c:cat>
          <c:val>
            <c:numRef>
              <c:f>'27'!$B$1:$B$3</c:f>
              <c:numCache>
                <c:formatCode>0.0</c:formatCode>
                <c:ptCount val="3"/>
                <c:pt idx="0">
                  <c:v>942.7</c:v>
                </c:pt>
                <c:pt idx="1">
                  <c:v>919.45</c:v>
                </c:pt>
                <c:pt idx="2">
                  <c:v>919.45000000000016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85-4E51-BA65-D96E49061083}"/>
            </c:ext>
          </c:extLst>
        </c:ser>
        <c:ser>
          <c:idx val="1"/>
          <c:order val="1"/>
          <c:spPr>
            <a:solidFill>
              <a:schemeClr val="accent4"/>
            </a:solidFill>
            <a:ln>
              <a:solidFill>
                <a:schemeClr val="accent4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latin typeface="FiraGO Light" panose="020B0403050000020004" pitchFamily="34" charset="0"/>
                    <a:cs typeface="FiraGO Light" panose="020B0403050000020004" pitchFamily="34" charset="0"/>
                  </a:defRPr>
                </a:pPr>
                <a:endParaRPr lang="LID4096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'27'!$A$1:$A$3</c:f>
              <c:strCache>
                <c:ptCount val="3"/>
                <c:pt idx="0">
                  <c:v>Framlögð fjármálaáætlun</c:v>
                </c:pt>
                <c:pt idx="1">
                  <c:v>Endurmat skattstofna og breyttar tekjuráðstafanir</c:v>
                </c:pt>
                <c:pt idx="2">
                  <c:v>Fjárlagafrumvarp</c:v>
                </c:pt>
              </c:strCache>
            </c:strRef>
          </c:cat>
          <c:val>
            <c:numRef>
              <c:f>'27'!$C$1:$C$3</c:f>
              <c:numCache>
                <c:formatCode>0.0</c:formatCode>
                <c:ptCount val="3"/>
                <c:pt idx="1">
                  <c:v>23.25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A85-4E51-BA65-D96E490610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axId val="268262784"/>
        <c:axId val="268276864"/>
      </c:barChart>
      <c:catAx>
        <c:axId val="26826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FiraGO Light" panose="020B0403050000020004" pitchFamily="34" charset="0"/>
                <a:ea typeface="Times New Roman"/>
                <a:cs typeface="FiraGO Light" panose="020B0403050000020004" pitchFamily="34" charset="0"/>
              </a:defRPr>
            </a:pPr>
            <a:endParaRPr lang="LID4096"/>
          </a:p>
        </c:txPr>
        <c:crossAx val="268276864"/>
        <c:crosses val="autoZero"/>
        <c:auto val="1"/>
        <c:lblAlgn val="ctr"/>
        <c:lblOffset val="100"/>
        <c:tickLblSkip val="1"/>
        <c:noMultiLvlLbl val="0"/>
      </c:catAx>
      <c:valAx>
        <c:axId val="268276864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30000"/>
                </a:srgbClr>
              </a:solidFill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700">
                <a:latin typeface="FiraGO Light" panose="020B0403050000020004" pitchFamily="34" charset="0"/>
                <a:cs typeface="FiraGO Light" panose="020B0403050000020004" pitchFamily="34" charset="0"/>
              </a:defRPr>
            </a:pPr>
            <a:endParaRPr lang="LID4096"/>
          </a:p>
        </c:txPr>
        <c:crossAx val="268262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3175">
      <a:noFill/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900" b="1"/>
            </a:pPr>
            <a:r>
              <a:rPr lang="is-IS" sz="1000" b="1">
                <a:latin typeface="FiraGO SemiBold" panose="020B0603050000020004" pitchFamily="34" charset="0"/>
                <a:cs typeface="FiraGO SemiBold" panose="020B0603050000020004" pitchFamily="34" charset="0"/>
              </a:rPr>
              <a:t>Virðisaukaskattur</a:t>
            </a:r>
            <a:r>
              <a:rPr lang="is-IS" sz="1000" b="1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 er stærsti tekjustofn ríkissjóðs</a:t>
            </a:r>
          </a:p>
          <a:p>
            <a:pPr algn="l">
              <a:defRPr sz="900" b="1"/>
            </a:pPr>
            <a:r>
              <a:rPr lang="is-IS" sz="800" b="0">
                <a:latin typeface="FiraGO Light" panose="020B0403050000020004" pitchFamily="34" charset="0"/>
                <a:cs typeface="FiraGO Light" panose="020B0403050000020004" pitchFamily="34" charset="0"/>
              </a:rPr>
              <a:t>Samsetning tekna ríkisins 2020</a:t>
            </a:r>
          </a:p>
        </c:rich>
      </c:tx>
      <c:layout>
        <c:manualLayout>
          <c:xMode val="edge"/>
          <c:yMode val="edge"/>
          <c:x val="0.10155543890347039"/>
          <c:y val="1.53256627773839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192130657258347"/>
          <c:y val="0.17387563093074904"/>
          <c:w val="0.65474972295129763"/>
          <c:h val="0.7878376741368868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3D85"/>
            </a:solidFill>
            <a:ln w="3175">
              <a:noFill/>
              <a:prstDash val="solid"/>
            </a:ln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latin typeface="FiraGO Light" panose="020B0403050000020004" pitchFamily="34" charset="0"/>
                    <a:cs typeface="FiraGO Light" panose="020B0403050000020004" pitchFamily="34" charset="0"/>
                  </a:defRPr>
                </a:pPr>
                <a:endParaRPr lang="LID4096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'28'!$A$2:$A$14</c:f>
              <c:strCache>
                <c:ptCount val="13"/>
                <c:pt idx="0">
                  <c:v>Virðisaukaskattur</c:v>
                </c:pt>
                <c:pt idx="1">
                  <c:v>Tekjuskattur einstaklinga</c:v>
                </c:pt>
                <c:pt idx="2">
                  <c:v>Tryggingagjöld</c:v>
                </c:pt>
                <c:pt idx="3">
                  <c:v>Aðrar tekjur en skattekjur</c:v>
                </c:pt>
                <c:pt idx="4">
                  <c:v>Tekjuskattur lögaðila</c:v>
                </c:pt>
                <c:pt idx="5">
                  <c:v>Gjöld á ökut. og eldsneyti</c:v>
                </c:pt>
                <c:pt idx="6">
                  <c:v>Fjármagnstekjuskattur</c:v>
                </c:pt>
                <c:pt idx="7">
                  <c:v>Aðrir neysluskattar</c:v>
                </c:pt>
                <c:pt idx="8">
                  <c:v>Áfengis- og tóbaksgjald</c:v>
                </c:pt>
                <c:pt idx="9">
                  <c:v>Bankaskattur</c:v>
                </c:pt>
                <c:pt idx="10">
                  <c:v>Launaskattar</c:v>
                </c:pt>
                <c:pt idx="11">
                  <c:v>Aðrir skattar</c:v>
                </c:pt>
                <c:pt idx="12">
                  <c:v>Eignarskattar</c:v>
                </c:pt>
              </c:strCache>
            </c:strRef>
          </c:cat>
          <c:val>
            <c:numRef>
              <c:f>'28'!$B$2:$B$14</c:f>
              <c:numCache>
                <c:formatCode>#,##0</c:formatCode>
                <c:ptCount val="13"/>
                <c:pt idx="0">
                  <c:v>259050</c:v>
                </c:pt>
                <c:pt idx="1">
                  <c:v>205900</c:v>
                </c:pt>
                <c:pt idx="2">
                  <c:v>102371</c:v>
                </c:pt>
                <c:pt idx="3">
                  <c:v>102171</c:v>
                </c:pt>
                <c:pt idx="4">
                  <c:v>77400</c:v>
                </c:pt>
                <c:pt idx="5">
                  <c:v>48645</c:v>
                </c:pt>
                <c:pt idx="6">
                  <c:v>32500</c:v>
                </c:pt>
                <c:pt idx="7">
                  <c:v>30481</c:v>
                </c:pt>
                <c:pt idx="8">
                  <c:v>26050</c:v>
                </c:pt>
                <c:pt idx="9">
                  <c:v>10450</c:v>
                </c:pt>
                <c:pt idx="10">
                  <c:v>9465</c:v>
                </c:pt>
                <c:pt idx="11">
                  <c:v>8514</c:v>
                </c:pt>
                <c:pt idx="12">
                  <c:v>6457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30-4B8C-AD33-CFEB28521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6280448"/>
        <c:axId val="236290432"/>
      </c:barChart>
      <c:catAx>
        <c:axId val="2362804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FiraGO Light" panose="020B0403050000020004" pitchFamily="34" charset="0"/>
                <a:ea typeface="Times New Roman"/>
                <a:cs typeface="FiraGO Light" panose="020B0403050000020004" pitchFamily="34" charset="0"/>
              </a:defRPr>
            </a:pPr>
            <a:endParaRPr lang="LID4096"/>
          </a:p>
        </c:txPr>
        <c:crossAx val="236290432"/>
        <c:crosses val="autoZero"/>
        <c:auto val="1"/>
        <c:lblAlgn val="ctr"/>
        <c:lblOffset val="100"/>
        <c:noMultiLvlLbl val="0"/>
      </c:catAx>
      <c:valAx>
        <c:axId val="236290432"/>
        <c:scaling>
          <c:orientation val="minMax"/>
        </c:scaling>
        <c:delete val="0"/>
        <c:axPos val="t"/>
        <c:majorGridlines>
          <c:spPr>
            <a:ln>
              <a:solidFill>
                <a:srgbClr val="868686">
                  <a:alpha val="29804"/>
                </a:srgbClr>
              </a:solidFill>
              <a:prstDash val="dash"/>
            </a:ln>
          </c:spPr>
        </c:majorGridlines>
        <c:numFmt formatCode="#,##0" sourceLinked="1"/>
        <c:majorTickMark val="none"/>
        <c:minorTickMark val="none"/>
        <c:tickLblPos val="none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ID4096"/>
          </a:p>
        </c:txPr>
        <c:crossAx val="23628044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8235458772401224"/>
                <c:y val="0.10641510195840904"/>
              </c:manualLayout>
            </c:layout>
            <c:tx>
              <c:rich>
                <a:bodyPr/>
                <a:lstStyle/>
                <a:p>
                  <a:pPr>
                    <a:defRPr sz="700">
                      <a:latin typeface="FiraGO Light" panose="020B0403050000020004" pitchFamily="34" charset="0"/>
                      <a:cs typeface="FiraGO Light" panose="020B0403050000020004" pitchFamily="34" charset="0"/>
                    </a:defRPr>
                  </a:pPr>
                  <a:r>
                    <a:rPr lang="en-US" sz="700">
                      <a:latin typeface="FiraGO Light" panose="020B0403050000020004" pitchFamily="34" charset="0"/>
                      <a:cs typeface="FiraGO Light" panose="020B0403050000020004" pitchFamily="34" charset="0"/>
                    </a:rPr>
                    <a:t>Ma.kr. (Hlutdeild)</a:t>
                  </a:r>
                </a:p>
              </c:rich>
            </c:tx>
          </c:dispUnitsLbl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3175">
      <a:noFill/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16506816350609"/>
          <c:y val="0.12400972895001183"/>
          <c:w val="0.81952431203831477"/>
          <c:h val="0.60468861846814603"/>
        </c:manualLayout>
      </c:layout>
      <c:barChart>
        <c:barDir val="col"/>
        <c:grouping val="stacked"/>
        <c:varyColors val="0"/>
        <c:ser>
          <c:idx val="0"/>
          <c:order val="0"/>
          <c:spPr>
            <a:noFill/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3D85"/>
              </a:solidFill>
              <a:ln w="3175">
                <a:solidFill>
                  <a:srgbClr val="003D85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263-458E-B07A-2AE84FBD6697}"/>
              </c:ext>
            </c:extLst>
          </c:dPt>
          <c:dPt>
            <c:idx val="4"/>
            <c:invertIfNegative val="0"/>
            <c:bubble3D val="0"/>
            <c:spPr>
              <a:noFill/>
              <a:ln w="3175">
                <a:noFill/>
              </a:ln>
            </c:spPr>
            <c:extLst>
              <c:ext xmlns:c16="http://schemas.microsoft.com/office/drawing/2014/chart" uri="{C3380CC4-5D6E-409C-BE32-E72D297353CC}">
                <c16:uniqueId val="{00000003-1263-458E-B07A-2AE84FBD6697}"/>
              </c:ext>
            </c:extLst>
          </c:dPt>
          <c:dPt>
            <c:idx val="5"/>
            <c:invertIfNegative val="0"/>
            <c:bubble3D val="0"/>
            <c:spPr>
              <a:noFill/>
              <a:ln w="3175">
                <a:noFill/>
              </a:ln>
            </c:spPr>
            <c:extLst>
              <c:ext xmlns:c16="http://schemas.microsoft.com/office/drawing/2014/chart" uri="{C3380CC4-5D6E-409C-BE32-E72D297353CC}">
                <c16:uniqueId val="{00000005-1263-458E-B07A-2AE84FBD6697}"/>
              </c:ext>
            </c:extLst>
          </c:dPt>
          <c:dPt>
            <c:idx val="6"/>
            <c:invertIfNegative val="0"/>
            <c:bubble3D val="0"/>
            <c:spPr>
              <a:solidFill>
                <a:srgbClr val="003D85"/>
              </a:solidFill>
              <a:ln w="3175">
                <a:solidFill>
                  <a:srgbClr val="003D85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263-458E-B07A-2AE84FBD6697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263-458E-B07A-2AE84FBD6697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1263-458E-B07A-2AE84FBD6697}"/>
              </c:ext>
            </c:extLst>
          </c:dPt>
          <c:dLbls>
            <c:dLbl>
              <c:idx val="0"/>
              <c:layout>
                <c:manualLayout>
                  <c:x val="2.5773195876288659E-3"/>
                  <c:y val="-0.2317481068454959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63-458E-B07A-2AE84FBD669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63-458E-B07A-2AE84FBD669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263-458E-B07A-2AE84FBD669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263-458E-B07A-2AE84FBD669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63-458E-B07A-2AE84FBD669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63-458E-B07A-2AE84FBD6697}"/>
                </c:ext>
              </c:extLst>
            </c:dLbl>
            <c:dLbl>
              <c:idx val="6"/>
              <c:layout>
                <c:manualLayout>
                  <c:x val="2.5773195876287714E-3"/>
                  <c:y val="-0.3107550013186150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63-458E-B07A-2AE84FBD66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LID4096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'40'!$A$1:$A$7</c:f>
              <c:strCache>
                <c:ptCount val="7"/>
                <c:pt idx="0">
                  <c:v>Heildargjöld 2019</c:v>
                </c:pt>
                <c:pt idx="1">
                  <c:v>Bundin 
útgjöld</c:v>
                </c:pt>
                <c:pt idx="2">
                  <c:v>Niðurfellt</c:v>
                </c:pt>
                <c:pt idx="3">
                  <c:v>Aðhald</c:v>
                </c:pt>
                <c:pt idx="4">
                  <c:v>Útgjalda-
svigrúm</c:v>
                </c:pt>
                <c:pt idx="5">
                  <c:v>Launa- og 
verðlagsbætur</c:v>
                </c:pt>
                <c:pt idx="6">
                  <c:v>Heildargjöld 2020</c:v>
                </c:pt>
              </c:strCache>
            </c:strRef>
          </c:cat>
          <c:val>
            <c:numRef>
              <c:f>'40'!$B$1:$B$7</c:f>
              <c:numCache>
                <c:formatCode>#,##0</c:formatCode>
                <c:ptCount val="7"/>
                <c:pt idx="0">
                  <c:v>932227</c:v>
                </c:pt>
                <c:pt idx="1">
                  <c:v>932227</c:v>
                </c:pt>
                <c:pt idx="2">
                  <c:v>957592</c:v>
                </c:pt>
                <c:pt idx="3">
                  <c:v>953220.8</c:v>
                </c:pt>
                <c:pt idx="4">
                  <c:v>953220.8</c:v>
                </c:pt>
                <c:pt idx="5">
                  <c:v>978316.80000000005</c:v>
                </c:pt>
                <c:pt idx="6">
                  <c:v>1004844.9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263-458E-B07A-2AE84FBD6697}"/>
            </c:ext>
          </c:extLst>
        </c:ser>
        <c:ser>
          <c:idx val="1"/>
          <c:order val="1"/>
          <c:spPr>
            <a:solidFill>
              <a:srgbClr val="4E8ECC"/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60986E"/>
              </a:solidFill>
              <a:ln w="3175">
                <a:solidFill>
                  <a:srgbClr val="60986E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1263-458E-B07A-2AE84FBD6697}"/>
              </c:ext>
            </c:extLst>
          </c:dPt>
          <c:dPt>
            <c:idx val="2"/>
            <c:invertIfNegative val="0"/>
            <c:bubble3D val="0"/>
            <c:spPr>
              <a:solidFill>
                <a:srgbClr val="FDC41B"/>
              </a:solidFill>
              <a:ln w="3175">
                <a:solidFill>
                  <a:srgbClr val="FDC41B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1263-458E-B07A-2AE84FBD6697}"/>
              </c:ext>
            </c:extLst>
          </c:dPt>
          <c:dPt>
            <c:idx val="3"/>
            <c:invertIfNegative val="0"/>
            <c:bubble3D val="0"/>
            <c:spPr>
              <a:solidFill>
                <a:srgbClr val="FDC41B"/>
              </a:solidFill>
              <a:ln w="3175">
                <a:solidFill>
                  <a:srgbClr val="FDC41B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1263-458E-B07A-2AE84FBD6697}"/>
              </c:ext>
            </c:extLst>
          </c:dPt>
          <c:dPt>
            <c:idx val="4"/>
            <c:invertIfNegative val="0"/>
            <c:bubble3D val="0"/>
            <c:spPr>
              <a:solidFill>
                <a:srgbClr val="60986E"/>
              </a:solidFill>
              <a:ln w="3175">
                <a:solidFill>
                  <a:srgbClr val="60986E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1263-458E-B07A-2AE84FBD6697}"/>
              </c:ext>
            </c:extLst>
          </c:dPt>
          <c:dPt>
            <c:idx val="5"/>
            <c:invertIfNegative val="0"/>
            <c:bubble3D val="0"/>
            <c:spPr>
              <a:solidFill>
                <a:srgbClr val="60986E"/>
              </a:solidFill>
              <a:ln w="3175">
                <a:solidFill>
                  <a:srgbClr val="60986E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1263-458E-B07A-2AE84FBD6697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1263-458E-B07A-2AE84FBD6697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1263-458E-B07A-2AE84FBD669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263-458E-B07A-2AE84FBD6697}"/>
                </c:ext>
              </c:extLst>
            </c:dLbl>
            <c:dLbl>
              <c:idx val="1"/>
              <c:layout>
                <c:manualLayout>
                  <c:x val="-2.5740725708255541E-3"/>
                  <c:y val="-7.650981426364766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263-458E-B07A-2AE84FBD6697}"/>
                </c:ext>
              </c:extLst>
            </c:dLbl>
            <c:dLbl>
              <c:idx val="2"/>
              <c:layout>
                <c:manualLayout>
                  <c:x val="0"/>
                  <c:y val="-3.823178016726403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263-458E-B07A-2AE84FBD6697}"/>
                </c:ext>
              </c:extLst>
            </c:dLbl>
            <c:dLbl>
              <c:idx val="3"/>
              <c:layout>
                <c:manualLayout>
                  <c:x val="0"/>
                  <c:y val="-3.823178016726403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263-458E-B07A-2AE84FBD6697}"/>
                </c:ext>
              </c:extLst>
            </c:dLbl>
            <c:dLbl>
              <c:idx val="4"/>
              <c:layout>
                <c:manualLayout>
                  <c:x val="0"/>
                  <c:y val="-6.693403157141246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263-458E-B07A-2AE84FBD6697}"/>
                </c:ext>
              </c:extLst>
            </c:dLbl>
            <c:dLbl>
              <c:idx val="5"/>
              <c:layout>
                <c:manualLayout>
                  <c:x val="0"/>
                  <c:y val="-7.171872056662773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263-458E-B07A-2AE84FBD669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263-458E-B07A-2AE84FBD66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LID4096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'40'!$A$1:$A$7</c:f>
              <c:strCache>
                <c:ptCount val="7"/>
                <c:pt idx="0">
                  <c:v>Heildargjöld 2019</c:v>
                </c:pt>
                <c:pt idx="1">
                  <c:v>Bundin 
útgjöld</c:v>
                </c:pt>
                <c:pt idx="2">
                  <c:v>Niðurfellt</c:v>
                </c:pt>
                <c:pt idx="3">
                  <c:v>Aðhald</c:v>
                </c:pt>
                <c:pt idx="4">
                  <c:v>Útgjalda-
svigrúm</c:v>
                </c:pt>
                <c:pt idx="5">
                  <c:v>Launa- og 
verðlagsbætur</c:v>
                </c:pt>
                <c:pt idx="6">
                  <c:v>Heildargjöld 2020</c:v>
                </c:pt>
              </c:strCache>
            </c:strRef>
          </c:cat>
          <c:val>
            <c:numRef>
              <c:f>'40'!$C$1:$C$7</c:f>
              <c:numCache>
                <c:formatCode>#,##0</c:formatCode>
                <c:ptCount val="7"/>
                <c:pt idx="0">
                  <c:v>0</c:v>
                </c:pt>
                <c:pt idx="1">
                  <c:v>27556.9</c:v>
                </c:pt>
                <c:pt idx="2" formatCode="\-#,##0">
                  <c:v>2191.9</c:v>
                </c:pt>
                <c:pt idx="3" formatCode="\-#,##0">
                  <c:v>4371.2</c:v>
                </c:pt>
                <c:pt idx="4">
                  <c:v>25096</c:v>
                </c:pt>
                <c:pt idx="5">
                  <c:v>26528.1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1263-458E-B07A-2AE84FBD669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axId val="85419520"/>
        <c:axId val="85421056"/>
      </c:barChart>
      <c:catAx>
        <c:axId val="8541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/>
            </a:pPr>
            <a:endParaRPr lang="LID4096"/>
          </a:p>
        </c:txPr>
        <c:crossAx val="85421056"/>
        <c:crosses val="autoZero"/>
        <c:auto val="1"/>
        <c:lblAlgn val="ctr"/>
        <c:lblOffset val="100"/>
        <c:tickLblSkip val="1"/>
        <c:noMultiLvlLbl val="0"/>
      </c:catAx>
      <c:valAx>
        <c:axId val="85421056"/>
        <c:scaling>
          <c:orientation val="minMax"/>
          <c:max val="1050000"/>
          <c:min val="800000"/>
        </c:scaling>
        <c:delete val="0"/>
        <c:axPos val="l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200"/>
            </a:pPr>
            <a:endParaRPr lang="LID4096"/>
          </a:p>
        </c:txPr>
        <c:crossAx val="85419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Skipting</a:t>
            </a:r>
            <a:r>
              <a:rPr lang="is-IS" baseline="0"/>
              <a:t> heildarútgjalda ríkissjóðs 2020</a:t>
            </a:r>
            <a:endParaRPr lang="is-I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'41'!$A$2:$A$10</c:f>
              <c:strCache>
                <c:ptCount val="9"/>
                <c:pt idx="0">
                  <c:v> Nýsköpun, rannsóknir og þekkingargreinar  </c:v>
                </c:pt>
                <c:pt idx="1">
                  <c:v> Umhverfismál  </c:v>
                </c:pt>
                <c:pt idx="2">
                  <c:v> Skatta-, eigna- og fjármálaumsýsla  </c:v>
                </c:pt>
                <c:pt idx="3">
                  <c:v> Almanna- og réttaröryggi  </c:v>
                </c:pt>
                <c:pt idx="4">
                  <c:v> Samgöngu- og fjarskiptamál  </c:v>
                </c:pt>
                <c:pt idx="5">
                  <c:v> Mennta- og menningarmál  </c:v>
                </c:pt>
                <c:pt idx="6">
                  <c:v> Önnur málefnasvið  </c:v>
                </c:pt>
                <c:pt idx="7">
                  <c:v> Félags,- húsnæðis- og tryggingamál  </c:v>
                </c:pt>
                <c:pt idx="8">
                  <c:v> Heilbrigðismál </c:v>
                </c:pt>
              </c:strCache>
            </c:strRef>
          </c:cat>
          <c:val>
            <c:numRef>
              <c:f>'41'!$B$2:$B$10</c:f>
              <c:numCache>
                <c:formatCode>0%</c:formatCode>
                <c:ptCount val="9"/>
                <c:pt idx="0">
                  <c:v>1.669736274932403E-2</c:v>
                </c:pt>
                <c:pt idx="1">
                  <c:v>2.0502772695256726E-2</c:v>
                </c:pt>
                <c:pt idx="2">
                  <c:v>2.6485645185437483E-2</c:v>
                </c:pt>
                <c:pt idx="3">
                  <c:v>3.0993598535430104E-2</c:v>
                </c:pt>
                <c:pt idx="4">
                  <c:v>4.7837759899361058E-2</c:v>
                </c:pt>
                <c:pt idx="5">
                  <c:v>0.10567912696522755</c:v>
                </c:pt>
                <c:pt idx="6">
                  <c:v>0.24107839206785092</c:v>
                </c:pt>
                <c:pt idx="7">
                  <c:v>0.24994297863532555</c:v>
                </c:pt>
                <c:pt idx="8">
                  <c:v>0.26078236326678667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A7-40E5-B91E-BE7A71E32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19904520"/>
        <c:axId val="1219897632"/>
      </c:barChart>
      <c:catAx>
        <c:axId val="12199045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219897632"/>
        <c:crosses val="autoZero"/>
        <c:auto val="1"/>
        <c:lblAlgn val="ctr"/>
        <c:lblOffset val="100"/>
        <c:noMultiLvlLbl val="0"/>
      </c:catAx>
      <c:valAx>
        <c:axId val="1219897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219904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r>
              <a:rPr lang="da-DK"/>
              <a:t>Hagvöxtur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C3A-421E-A0A0-01A5A1396BC2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C3A-421E-A0A0-01A5A1396BC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C3A-421E-A0A0-01A5A1396BC2}"/>
              </c:ext>
            </c:extLst>
          </c:dPt>
          <c:cat>
            <c:numRef>
              <c:f>'4'!$A$3:$A$14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'4'!$B$3:$B$14</c:f>
              <c:numCache>
                <c:formatCode>0.0%</c:formatCode>
                <c:ptCount val="12"/>
                <c:pt idx="0">
                  <c:v>-3.4358647779204499E-2</c:v>
                </c:pt>
                <c:pt idx="1">
                  <c:v>1.8816010408856831E-2</c:v>
                </c:pt>
                <c:pt idx="2">
                  <c:v>1.2964618109065684E-2</c:v>
                </c:pt>
                <c:pt idx="3">
                  <c:v>4.1338350864675633E-2</c:v>
                </c:pt>
                <c:pt idx="4">
                  <c:v>2.0826109552021688E-2</c:v>
                </c:pt>
                <c:pt idx="5">
                  <c:v>4.7489921974209759E-2</c:v>
                </c:pt>
                <c:pt idx="6">
                  <c:v>6.6270442692031528E-2</c:v>
                </c:pt>
                <c:pt idx="7">
                  <c:v>4.3999999999999997E-2</c:v>
                </c:pt>
                <c:pt idx="8">
                  <c:v>4.8000000000000001E-2</c:v>
                </c:pt>
                <c:pt idx="9">
                  <c:v>-2E-3</c:v>
                </c:pt>
                <c:pt idx="10">
                  <c:v>2.6000000000000002E-2</c:v>
                </c:pt>
                <c:pt idx="11">
                  <c:v>2.7000000000000003E-2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C3A-421E-A0A0-01A5A1396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0752872"/>
        <c:axId val="810757136"/>
      </c:barChart>
      <c:catAx>
        <c:axId val="810752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810757136"/>
        <c:crosses val="autoZero"/>
        <c:auto val="1"/>
        <c:lblAlgn val="ctr"/>
        <c:lblOffset val="100"/>
        <c:noMultiLvlLbl val="0"/>
      </c:catAx>
      <c:valAx>
        <c:axId val="810757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810752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16511080444841"/>
          <c:y val="0.23057868364540557"/>
          <c:w val="0.81952431203831477"/>
          <c:h val="0.60468861846814603"/>
        </c:manualLayout>
      </c:layout>
      <c:barChart>
        <c:barDir val="col"/>
        <c:grouping val="stacked"/>
        <c:varyColors val="0"/>
        <c:ser>
          <c:idx val="0"/>
          <c:order val="0"/>
          <c:spPr>
            <a:noFill/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3D85"/>
              </a:solidFill>
              <a:ln w="3175">
                <a:solidFill>
                  <a:srgbClr val="003D85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01E-4B04-AE5F-77D54859706C}"/>
              </c:ext>
            </c:extLst>
          </c:dPt>
          <c:dPt>
            <c:idx val="2"/>
            <c:invertIfNegative val="0"/>
            <c:bubble3D val="0"/>
            <c:spPr>
              <a:noFill/>
              <a:ln w="3175">
                <a:noFill/>
              </a:ln>
            </c:spPr>
            <c:extLst>
              <c:ext xmlns:c16="http://schemas.microsoft.com/office/drawing/2014/chart" uri="{C3380CC4-5D6E-409C-BE32-E72D297353CC}">
                <c16:uniqueId val="{00000003-001E-4B04-AE5F-77D54859706C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01E-4B04-AE5F-77D54859706C}"/>
              </c:ext>
            </c:extLst>
          </c:dPt>
          <c:dPt>
            <c:idx val="4"/>
            <c:invertIfNegative val="0"/>
            <c:bubble3D val="0"/>
            <c:spPr>
              <a:solidFill>
                <a:srgbClr val="003D85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001E-4B04-AE5F-77D54859706C}"/>
              </c:ext>
            </c:extLst>
          </c:dPt>
          <c:dLbls>
            <c:dLbl>
              <c:idx val="0"/>
              <c:layout>
                <c:manualLayout>
                  <c:x val="2.5773195876288659E-3"/>
                  <c:y val="-0.1934705948837735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1E-4B04-AE5F-77D54859706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01E-4B04-AE5F-77D54859706C}"/>
                </c:ext>
              </c:extLst>
            </c:dLbl>
            <c:dLbl>
              <c:idx val="2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1E-4B04-AE5F-77D54859706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01E-4B04-AE5F-77D54859706C}"/>
                </c:ext>
              </c:extLst>
            </c:dLbl>
            <c:dLbl>
              <c:idx val="4"/>
              <c:layout>
                <c:manualLayout>
                  <c:x val="-9.450062653375665E-17"/>
                  <c:y val="-0.305489582940888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01E-4B04-AE5F-77D5485970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LID4096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'42'!$A$1:$A$5</c:f>
              <c:strCache>
                <c:ptCount val="5"/>
                <c:pt idx="0">
                  <c:v>Fjárlög 2017</c:v>
                </c:pt>
                <c:pt idx="1">
                  <c:v>Heilbrigðismál</c:v>
                </c:pt>
                <c:pt idx="2">
                  <c:v>Félags-, húsnæðis- og tryggingamál</c:v>
                </c:pt>
                <c:pt idx="3">
                  <c:v>Önnur málefnasvið</c:v>
                </c:pt>
                <c:pt idx="4">
                  <c:v>Fjárlög 2020</c:v>
                </c:pt>
              </c:strCache>
            </c:strRef>
          </c:cat>
          <c:val>
            <c:numRef>
              <c:f>'42'!$B$1:$B$5</c:f>
              <c:numCache>
                <c:formatCode>#,##0</c:formatCode>
                <c:ptCount val="5"/>
                <c:pt idx="0">
                  <c:v>712352</c:v>
                </c:pt>
                <c:pt idx="1">
                  <c:v>712352</c:v>
                </c:pt>
                <c:pt idx="2">
                  <c:v>756587</c:v>
                </c:pt>
                <c:pt idx="3">
                  <c:v>789533</c:v>
                </c:pt>
                <c:pt idx="4">
                  <c:v>827676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01E-4B04-AE5F-77D54859706C}"/>
            </c:ext>
          </c:extLst>
        </c:ser>
        <c:ser>
          <c:idx val="1"/>
          <c:order val="1"/>
          <c:spPr>
            <a:solidFill>
              <a:srgbClr val="4E8ECC"/>
            </a:solidFill>
            <a:ln w="3175">
              <a:noFill/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60986E"/>
              </a:solidFill>
              <a:ln w="317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01E-4B04-AE5F-77D54859706C}"/>
              </c:ext>
            </c:extLst>
          </c:dPt>
          <c:dPt>
            <c:idx val="2"/>
            <c:invertIfNegative val="0"/>
            <c:bubble3D val="0"/>
            <c:spPr>
              <a:solidFill>
                <a:srgbClr val="60986E"/>
              </a:solidFill>
              <a:ln w="317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001E-4B04-AE5F-77D54859706C}"/>
              </c:ext>
            </c:extLst>
          </c:dPt>
          <c:dPt>
            <c:idx val="3"/>
            <c:invertIfNegative val="0"/>
            <c:bubble3D val="0"/>
            <c:spPr>
              <a:solidFill>
                <a:srgbClr val="60986E"/>
              </a:solidFill>
              <a:ln w="317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001E-4B04-AE5F-77D54859706C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01E-4B04-AE5F-77D54859706C}"/>
                </c:ext>
              </c:extLst>
            </c:dLbl>
            <c:dLbl>
              <c:idx val="1"/>
              <c:layout>
                <c:manualLayout>
                  <c:x val="5.1546391752577319E-3"/>
                  <c:y val="-0.1004784688995215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01E-4B04-AE5F-77D54859706C}"/>
                </c:ext>
              </c:extLst>
            </c:dLbl>
            <c:dLbl>
              <c:idx val="2"/>
              <c:layout>
                <c:manualLayout>
                  <c:x val="0"/>
                  <c:y val="-0.1052631578947368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01E-4B04-AE5F-77D54859706C}"/>
                </c:ext>
              </c:extLst>
            </c:dLbl>
            <c:dLbl>
              <c:idx val="3"/>
              <c:layout>
                <c:manualLayout>
                  <c:x val="2.5773195876288659E-3"/>
                  <c:y val="-7.655502392344497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01E-4B04-AE5F-77D54859706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01E-4B04-AE5F-77D5485970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LID4096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'42'!$A$1:$A$5</c:f>
              <c:strCache>
                <c:ptCount val="5"/>
                <c:pt idx="0">
                  <c:v>Fjárlög 2017</c:v>
                </c:pt>
                <c:pt idx="1">
                  <c:v>Heilbrigðismál</c:v>
                </c:pt>
                <c:pt idx="2">
                  <c:v>Félags-, húsnæðis- og tryggingamál</c:v>
                </c:pt>
                <c:pt idx="3">
                  <c:v>Önnur málefnasvið</c:v>
                </c:pt>
                <c:pt idx="4">
                  <c:v>Fjárlög 2020</c:v>
                </c:pt>
              </c:strCache>
            </c:strRef>
          </c:cat>
          <c:val>
            <c:numRef>
              <c:f>'42'!$C$1:$C$5</c:f>
              <c:numCache>
                <c:formatCode>#,##0</c:formatCode>
                <c:ptCount val="5"/>
                <c:pt idx="0">
                  <c:v>0</c:v>
                </c:pt>
                <c:pt idx="1">
                  <c:v>44235</c:v>
                </c:pt>
                <c:pt idx="2">
                  <c:v>32946</c:v>
                </c:pt>
                <c:pt idx="3">
                  <c:v>38143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01E-4B04-AE5F-77D54859706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axId val="85419520"/>
        <c:axId val="85421056"/>
      </c:barChart>
      <c:catAx>
        <c:axId val="8541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/>
            </a:pPr>
            <a:endParaRPr lang="LID4096"/>
          </a:p>
        </c:txPr>
        <c:crossAx val="85421056"/>
        <c:crossesAt val="60000"/>
        <c:auto val="1"/>
        <c:lblAlgn val="ctr"/>
        <c:lblOffset val="100"/>
        <c:tickLblSkip val="1"/>
        <c:noMultiLvlLbl val="0"/>
      </c:catAx>
      <c:valAx>
        <c:axId val="85421056"/>
        <c:scaling>
          <c:orientation val="minMax"/>
          <c:min val="600000"/>
        </c:scaling>
        <c:delete val="0"/>
        <c:axPos val="l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200"/>
            </a:pPr>
            <a:endParaRPr lang="LID4096"/>
          </a:p>
        </c:txPr>
        <c:crossAx val="85419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is-IS" sz="1000">
                <a:latin typeface="FiraGO SemiBold" panose="020B0603050000020004" pitchFamily="34" charset="0"/>
                <a:cs typeface="FiraGO SemiBold" panose="020B0603050000020004" pitchFamily="34" charset="0"/>
              </a:rPr>
              <a:t>Stærstu hluti útgjalda</a:t>
            </a:r>
            <a:r>
              <a:rPr lang="is-IS" sz="1000" baseline="0">
                <a:latin typeface="FiraGO SemiBold" panose="020B0603050000020004" pitchFamily="34" charset="0"/>
                <a:cs typeface="FiraGO SemiBold" panose="020B0603050000020004" pitchFamily="34" charset="0"/>
              </a:rPr>
              <a:t> fer í heilbrigðismál</a:t>
            </a:r>
            <a:endParaRPr lang="is-IS" sz="1000">
              <a:latin typeface="FiraGO SemiBold" panose="020B0603050000020004" pitchFamily="34" charset="0"/>
              <a:cs typeface="FiraGO SemiBold" panose="020B0603050000020004" pitchFamily="34" charset="0"/>
            </a:endParaRPr>
          </a:p>
          <a:p>
            <a:pPr algn="l">
              <a:defRPr/>
            </a:pPr>
            <a:r>
              <a:rPr lang="is-IS" sz="800"/>
              <a:t>Útjgöld</a:t>
            </a:r>
            <a:r>
              <a:rPr lang="is-IS" sz="800" baseline="0"/>
              <a:t> á hvern íbúa í krónum</a:t>
            </a:r>
            <a:endParaRPr lang="is-IS" sz="800"/>
          </a:p>
        </c:rich>
      </c:tx>
      <c:layout>
        <c:manualLayout>
          <c:xMode val="edge"/>
          <c:yMode val="edge"/>
          <c:x val="8.4616788818352717E-2"/>
          <c:y val="4.87339158824659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339702476636787"/>
          <c:y val="0.23739629345112345"/>
          <c:w val="0.49155872816935953"/>
          <c:h val="0.6134035913193777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Lit>
              <c:ptCount val="11"/>
              <c:pt idx="0">
                <c:v>Húsnæðisstuðningur</c:v>
              </c:pt>
              <c:pt idx="1">
                <c:v>Menning, listir, íþrótta- og æskulýðsmál</c:v>
              </c:pt>
              <c:pt idx="2">
                <c:v>Löggæsla</c:v>
              </c:pt>
              <c:pt idx="3">
                <c:v>Umhverfismál</c:v>
              </c:pt>
              <c:pt idx="4">
                <c:v>Framhaldsskólar</c:v>
              </c:pt>
              <c:pt idx="5">
                <c:v>Fjölskyldumál</c:v>
              </c:pt>
              <c:pt idx="6">
                <c:v>Háskólar</c:v>
              </c:pt>
              <c:pt idx="7">
                <c:v>Samgöngur</c:v>
              </c:pt>
              <c:pt idx="8">
                <c:v>Örorkugr. í almannatryggingak.</c:v>
              </c:pt>
              <c:pt idx="9">
                <c:v>Málefni aldraðra</c:v>
              </c:pt>
              <c:pt idx="10">
                <c:v>Heilbrigðismál</c:v>
              </c:pt>
            </c:strLit>
          </c:cat>
          <c:val>
            <c:numLit>
              <c:formatCode>General</c:formatCode>
              <c:ptCount val="11"/>
              <c:pt idx="0">
                <c:v>37.808</c:v>
              </c:pt>
              <c:pt idx="1">
                <c:v>45.161000000000001</c:v>
              </c:pt>
              <c:pt idx="2">
                <c:v>49.417000000000002</c:v>
              </c:pt>
              <c:pt idx="3">
                <c:v>57.296999999999997</c:v>
              </c:pt>
              <c:pt idx="4">
                <c:v>101.774</c:v>
              </c:pt>
              <c:pt idx="5">
                <c:v>114.53400000000001</c:v>
              </c:pt>
              <c:pt idx="6">
                <c:v>126.536</c:v>
              </c:pt>
              <c:pt idx="7">
                <c:v>127.221</c:v>
              </c:pt>
              <c:pt idx="8">
                <c:v>192.02600000000001</c:v>
              </c:pt>
              <c:pt idx="9">
                <c:v>238.96700000000001</c:v>
              </c:pt>
              <c:pt idx="10">
                <c:v>729.52599999999995</c:v>
              </c:pt>
            </c:numLit>
          </c:val>
          <c:extLst>
            <c:ext xmlns:c16="http://schemas.microsoft.com/office/drawing/2014/chart" uri="{C3380CC4-5D6E-409C-BE32-E72D297353CC}">
              <c16:uniqueId val="{00000000-986F-4B68-AE12-985DBF783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7386624"/>
        <c:axId val="27388160"/>
      </c:barChart>
      <c:catAx>
        <c:axId val="27386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/>
            </a:pPr>
            <a:endParaRPr lang="LID4096"/>
          </a:p>
        </c:txPr>
        <c:crossAx val="27388160"/>
        <c:crosses val="autoZero"/>
        <c:auto val="1"/>
        <c:lblAlgn val="ctr"/>
        <c:lblOffset val="100"/>
        <c:noMultiLvlLbl val="0"/>
      </c:catAx>
      <c:valAx>
        <c:axId val="27388160"/>
        <c:scaling>
          <c:orientation val="minMax"/>
        </c:scaling>
        <c:delete val="0"/>
        <c:axPos val="b"/>
        <c:majorGridlines>
          <c:spPr>
            <a:ln w="6350">
              <a:solidFill>
                <a:schemeClr val="tx1">
                  <a:tint val="75000"/>
                  <a:shade val="95000"/>
                  <a:satMod val="105000"/>
                  <a:alpha val="30000"/>
                </a:schemeClr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700"/>
            </a:pPr>
            <a:endParaRPr lang="LID4096"/>
          </a:p>
        </c:txPr>
        <c:crossAx val="27386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3175">
      <a:noFill/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FiraGO Light" panose="020B0403050000020004" pitchFamily="34" charset="0"/>
          <a:ea typeface="times new roman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 sz="1200">
                <a:effectLst/>
              </a:rPr>
              <a:t>Útgjaldaþróun 2011-2020</a:t>
            </a:r>
            <a:endParaRPr lang="x-none" sz="1200">
              <a:effectLst/>
            </a:endParaRPr>
          </a:p>
          <a:p>
            <a:pPr>
              <a:defRPr/>
            </a:pPr>
            <a:r>
              <a:rPr lang="is-IS" sz="1200">
                <a:effectLst/>
              </a:rPr>
              <a:t>Rammasett útgjöld í m.kr. á verðlagi 2020 (m. atvinnuleysistryggingasjóði og án markaðsleigu)</a:t>
            </a:r>
            <a:endParaRPr lang="x-none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ID4096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'44'!$A$1:$A$10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'44'!$B$1:$B$10</c:f>
              <c:numCache>
                <c:formatCode>_-* #,##0\ _I_S_K_-;\-* #,##0\ _I_S_K_-;_-* "-"\ _I_S_K_-;_-@_-</c:formatCode>
                <c:ptCount val="10"/>
                <c:pt idx="0">
                  <c:v>608205.32292469335</c:v>
                </c:pt>
                <c:pt idx="1">
                  <c:v>586148.57925950724</c:v>
                </c:pt>
                <c:pt idx="2">
                  <c:v>591425.17914947611</c:v>
                </c:pt>
                <c:pt idx="3">
                  <c:v>602496.45806087437</c:v>
                </c:pt>
                <c:pt idx="4">
                  <c:v>634723.19625772268</c:v>
                </c:pt>
                <c:pt idx="5">
                  <c:v>680947.5047718155</c:v>
                </c:pt>
                <c:pt idx="6">
                  <c:v>727375.85735599115</c:v>
                </c:pt>
                <c:pt idx="7">
                  <c:v>785492.65375679987</c:v>
                </c:pt>
                <c:pt idx="8">
                  <c:v>817537.91279999993</c:v>
                </c:pt>
                <c:pt idx="9">
                  <c:v>854286.5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35-474F-9CAE-7EEE9E73BFE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4169352"/>
        <c:axId val="1004165416"/>
      </c:barChart>
      <c:catAx>
        <c:axId val="1004169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004165416"/>
        <c:crosses val="autoZero"/>
        <c:auto val="1"/>
        <c:lblAlgn val="ctr"/>
        <c:lblOffset val="100"/>
        <c:noMultiLvlLbl val="0"/>
      </c:catAx>
      <c:valAx>
        <c:axId val="1004165416"/>
        <c:scaling>
          <c:orientation val="minMax"/>
        </c:scaling>
        <c:delete val="1"/>
        <c:axPos val="l"/>
        <c:numFmt formatCode="_-* #,##0\ _I_S_K_-;\-* #,##0\ _I_S_K_-;_-* &quot;-&quot;\ _I_S_K_-;_-@_-" sourceLinked="1"/>
        <c:majorTickMark val="none"/>
        <c:minorTickMark val="none"/>
        <c:tickLblPos val="nextTo"/>
        <c:crossAx val="1004169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0280825764059E-2"/>
          <c:y val="0.1009331031778174"/>
          <c:w val="0.92539722736246877"/>
          <c:h val="0.755578446935683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'45'!$A$3</c:f>
              <c:strCache>
                <c:ptCount val="1"/>
                <c:pt idx="0">
                  <c:v>Samtals</c:v>
                </c:pt>
              </c:strCache>
            </c:strRef>
          </c:tx>
          <c:spPr>
            <a:solidFill>
              <a:srgbClr val="4472C4">
                <a:lumMod val="75000"/>
              </a:srgbClr>
            </a:solidFill>
          </c:spPr>
          <c:invertIfNegative val="0"/>
          <c:cat>
            <c:strRef>
              <c:f>'45'!$B$2:$X$2</c:f>
              <c:strCach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Fjárlög
2018</c:v>
                </c:pt>
                <c:pt idx="21">
                  <c:v>Fárlög
2019</c:v>
                </c:pt>
                <c:pt idx="22">
                  <c:v>Frv. 2020</c:v>
                </c:pt>
              </c:strCache>
            </c:strRef>
          </c:cat>
          <c:val>
            <c:numRef>
              <c:f>'45'!$B$3:$X$3</c:f>
              <c:numCache>
                <c:formatCode>#,##0</c:formatCode>
                <c:ptCount val="23"/>
                <c:pt idx="0">
                  <c:v>5589.4</c:v>
                </c:pt>
                <c:pt idx="1">
                  <c:v>6130.4</c:v>
                </c:pt>
                <c:pt idx="2">
                  <c:v>6497.6</c:v>
                </c:pt>
                <c:pt idx="3">
                  <c:v>8611.2000000000007</c:v>
                </c:pt>
                <c:pt idx="4">
                  <c:v>7734.5</c:v>
                </c:pt>
                <c:pt idx="5">
                  <c:v>10683.599999999997</c:v>
                </c:pt>
                <c:pt idx="6">
                  <c:v>11663.5</c:v>
                </c:pt>
                <c:pt idx="7">
                  <c:v>9140</c:v>
                </c:pt>
                <c:pt idx="8">
                  <c:v>11068.8</c:v>
                </c:pt>
                <c:pt idx="9">
                  <c:v>13904.2</c:v>
                </c:pt>
                <c:pt idx="10">
                  <c:v>22435</c:v>
                </c:pt>
                <c:pt idx="11">
                  <c:v>20994.6</c:v>
                </c:pt>
                <c:pt idx="12">
                  <c:v>17134.3</c:v>
                </c:pt>
                <c:pt idx="13">
                  <c:v>10912.8</c:v>
                </c:pt>
                <c:pt idx="14">
                  <c:v>9740.7999999999993</c:v>
                </c:pt>
                <c:pt idx="15">
                  <c:v>11734</c:v>
                </c:pt>
                <c:pt idx="16">
                  <c:v>14359.3</c:v>
                </c:pt>
                <c:pt idx="17">
                  <c:v>14776.8</c:v>
                </c:pt>
                <c:pt idx="18">
                  <c:v>15941.900000000001</c:v>
                </c:pt>
                <c:pt idx="19">
                  <c:v>17694</c:v>
                </c:pt>
                <c:pt idx="20">
                  <c:v>19762.5</c:v>
                </c:pt>
                <c:pt idx="21">
                  <c:v>23145.4</c:v>
                </c:pt>
                <c:pt idx="22">
                  <c:v>27035.1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F1-4361-BBEA-16C0B1AA91BE}"/>
            </c:ext>
          </c:extLst>
        </c:ser>
        <c:ser>
          <c:idx val="1"/>
          <c:order val="1"/>
          <c:tx>
            <c:strRef>
              <c:f>'45'!$A$4</c:f>
              <c:strCache>
                <c:ptCount val="1"/>
                <c:pt idx="0">
                  <c:v>Samtals</c:v>
                </c:pt>
              </c:strCache>
            </c:strRef>
          </c:tx>
          <c:spPr>
            <a:solidFill>
              <a:sysClr val="window" lastClr="FFFFFF">
                <a:lumMod val="85000"/>
              </a:sysClr>
            </a:solidFill>
          </c:spPr>
          <c:invertIfNegative val="0"/>
          <c:cat>
            <c:strRef>
              <c:f>'45'!$B$2:$X$2</c:f>
              <c:strCach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Fjárlög
2018</c:v>
                </c:pt>
                <c:pt idx="21">
                  <c:v>Fárlög
2019</c:v>
                </c:pt>
                <c:pt idx="22">
                  <c:v>Frv. 2020</c:v>
                </c:pt>
              </c:strCache>
            </c:strRef>
          </c:cat>
          <c:val>
            <c:numRef>
              <c:f>'45'!$B$4:$X$4</c:f>
              <c:numCache>
                <c:formatCode>#,##0</c:formatCode>
                <c:ptCount val="23"/>
                <c:pt idx="0">
                  <c:v>14861.20230495523</c:v>
                </c:pt>
                <c:pt idx="1">
                  <c:v>15758.021916623997</c:v>
                </c:pt>
                <c:pt idx="2">
                  <c:v>15904.972873620382</c:v>
                </c:pt>
                <c:pt idx="3">
                  <c:v>19758.791765454102</c:v>
                </c:pt>
                <c:pt idx="4">
                  <c:v>16933.951220458544</c:v>
                </c:pt>
                <c:pt idx="5">
                  <c:v>22907.062687729656</c:v>
                </c:pt>
                <c:pt idx="6">
                  <c:v>24229.927047294012</c:v>
                </c:pt>
                <c:pt idx="7">
                  <c:v>18248.603578634331</c:v>
                </c:pt>
                <c:pt idx="8">
                  <c:v>20700.333843872708</c:v>
                </c:pt>
                <c:pt idx="9">
                  <c:v>24758.39168475418</c:v>
                </c:pt>
                <c:pt idx="10">
                  <c:v>35534.4663967909</c:v>
                </c:pt>
                <c:pt idx="11">
                  <c:v>29692.28033076636</c:v>
                </c:pt>
                <c:pt idx="12">
                  <c:v>22991.735114504285</c:v>
                </c:pt>
                <c:pt idx="13">
                  <c:v>14081.224795635086</c:v>
                </c:pt>
                <c:pt idx="14">
                  <c:v>11948.882266026429</c:v>
                </c:pt>
                <c:pt idx="15">
                  <c:v>13856.796392601851</c:v>
                </c:pt>
                <c:pt idx="16">
                  <c:v>16618.784193634659</c:v>
                </c:pt>
                <c:pt idx="17">
                  <c:v>16826.269745946345</c:v>
                </c:pt>
                <c:pt idx="18">
                  <c:v>17848.537417680527</c:v>
                </c:pt>
                <c:pt idx="19">
                  <c:v>19465.856493407999</c:v>
                </c:pt>
                <c:pt idx="20">
                  <c:v>21169.906199999998</c:v>
                </c:pt>
                <c:pt idx="21">
                  <c:v>23886.052800000001</c:v>
                </c:pt>
                <c:pt idx="22">
                  <c:v>27035.1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F1-4361-BBEA-16C0B1AA9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axId val="287009408"/>
        <c:axId val="294596992"/>
      </c:barChart>
      <c:lineChart>
        <c:grouping val="standard"/>
        <c:varyColors val="0"/>
        <c:ser>
          <c:idx val="2"/>
          <c:order val="2"/>
          <c:tx>
            <c:strRef>
              <c:f>'45'!$A$5</c:f>
              <c:strCache>
                <c:ptCount val="1"/>
                <c:pt idx="0">
                  <c:v>Meðaltal 1998-2007 (verðlag 2020)</c:v>
                </c:pt>
              </c:strCache>
            </c:strRef>
          </c:tx>
          <c:marker>
            <c:symbol val="none"/>
          </c:marker>
          <c:cat>
            <c:strRef>
              <c:f>'45'!$B$2:$X$2</c:f>
              <c:strCache>
                <c:ptCount val="2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Fjárlög
2018</c:v>
                </c:pt>
                <c:pt idx="21">
                  <c:v>Fárlög
2019</c:v>
                </c:pt>
                <c:pt idx="22">
                  <c:v>Frv. 2020</c:v>
                </c:pt>
              </c:strCache>
            </c:strRef>
          </c:cat>
          <c:val>
            <c:numRef>
              <c:f>'45'!$B$5:$X$5</c:f>
              <c:numCache>
                <c:formatCode>#,##0</c:formatCode>
                <c:ptCount val="23"/>
                <c:pt idx="0">
                  <c:v>19406.125892339714</c:v>
                </c:pt>
                <c:pt idx="1">
                  <c:v>19406.125892339714</c:v>
                </c:pt>
                <c:pt idx="2">
                  <c:v>19406.125892339714</c:v>
                </c:pt>
                <c:pt idx="3">
                  <c:v>19406.125892339714</c:v>
                </c:pt>
                <c:pt idx="4">
                  <c:v>19406.125892339714</c:v>
                </c:pt>
                <c:pt idx="5">
                  <c:v>19406.125892339714</c:v>
                </c:pt>
                <c:pt idx="6">
                  <c:v>19406.125892339714</c:v>
                </c:pt>
                <c:pt idx="7">
                  <c:v>19406.125892339714</c:v>
                </c:pt>
                <c:pt idx="8">
                  <c:v>19406.125892339714</c:v>
                </c:pt>
                <c:pt idx="9">
                  <c:v>19406.125892339714</c:v>
                </c:pt>
                <c:pt idx="10">
                  <c:v>19406.125892339714</c:v>
                </c:pt>
                <c:pt idx="11">
                  <c:v>19406.125892339714</c:v>
                </c:pt>
                <c:pt idx="12">
                  <c:v>19406.125892339714</c:v>
                </c:pt>
                <c:pt idx="13">
                  <c:v>19406.125892339714</c:v>
                </c:pt>
                <c:pt idx="14">
                  <c:v>19406.125892339714</c:v>
                </c:pt>
                <c:pt idx="15">
                  <c:v>19406.125892339714</c:v>
                </c:pt>
                <c:pt idx="16">
                  <c:v>19406.125892339714</c:v>
                </c:pt>
                <c:pt idx="17">
                  <c:v>19406.125892339714</c:v>
                </c:pt>
                <c:pt idx="18">
                  <c:v>19406.125892339714</c:v>
                </c:pt>
                <c:pt idx="19">
                  <c:v>19406.125892339714</c:v>
                </c:pt>
                <c:pt idx="20">
                  <c:v>19406.125892339714</c:v>
                </c:pt>
                <c:pt idx="21">
                  <c:v>19406.125892339714</c:v>
                </c:pt>
                <c:pt idx="22">
                  <c:v>19406.125892339714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9F1-4361-BBEA-16C0B1AA9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009408"/>
        <c:axId val="294596992"/>
      </c:lineChart>
      <c:catAx>
        <c:axId val="287009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>
              <a:defRPr sz="900">
                <a:latin typeface="FiraGO Light" panose="020B0403050000020004" pitchFamily="34" charset="0"/>
                <a:cs typeface="FiraGO Light" panose="020B0403050000020004" pitchFamily="34" charset="0"/>
              </a:defRPr>
            </a:pPr>
            <a:endParaRPr lang="LID4096"/>
          </a:p>
        </c:txPr>
        <c:crossAx val="294596992"/>
        <c:crosses val="autoZero"/>
        <c:auto val="1"/>
        <c:lblAlgn val="ctr"/>
        <c:lblOffset val="100"/>
        <c:noMultiLvlLbl val="0"/>
      </c:catAx>
      <c:valAx>
        <c:axId val="294596992"/>
        <c:scaling>
          <c:orientation val="minMax"/>
          <c:max val="38000"/>
          <c:min val="0"/>
        </c:scaling>
        <c:delete val="0"/>
        <c:axPos val="l"/>
        <c:majorGridlines>
          <c:spPr>
            <a:ln>
              <a:noFill/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200" b="0">
                    <a:latin typeface="FiraGO Light" panose="020B0403050000020004" pitchFamily="34" charset="0"/>
                    <a:cs typeface="FiraGO Light" panose="020B0403050000020004" pitchFamily="34" charset="0"/>
                  </a:defRPr>
                </a:pPr>
                <a:r>
                  <a:rPr lang="is-IS" sz="1200" b="0" dirty="0">
                    <a:latin typeface="FiraGO Light" panose="020B0403050000020004" pitchFamily="34" charset="0"/>
                    <a:cs typeface="FiraGO Light" panose="020B0403050000020004" pitchFamily="34" charset="0"/>
                  </a:rPr>
                  <a:t>m.kr.</a:t>
                </a:r>
              </a:p>
            </c:rich>
          </c:tx>
          <c:layout>
            <c:manualLayout>
              <c:xMode val="edge"/>
              <c:yMode val="edge"/>
              <c:x val="6.7152226233156507E-3"/>
              <c:y val="7.0918821890981212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FiraGO Light" panose="020B0403050000020004" pitchFamily="34" charset="0"/>
                <a:cs typeface="FiraGO Light" panose="020B0403050000020004" pitchFamily="34" charset="0"/>
              </a:defRPr>
            </a:pPr>
            <a:endParaRPr lang="LID4096"/>
          </a:p>
        </c:txPr>
        <c:crossAx val="287009408"/>
        <c:crosses val="autoZero"/>
        <c:crossBetween val="between"/>
        <c:majorUnit val="4000"/>
      </c:valAx>
    </c:plotArea>
    <c:legend>
      <c:legendPos val="b"/>
      <c:layout>
        <c:manualLayout>
          <c:xMode val="edge"/>
          <c:yMode val="edge"/>
          <c:x val="5.5948763825197388E-2"/>
          <c:y val="0.92711574062646573"/>
          <c:w val="0.70341808054227295"/>
          <c:h val="7.1639201598473937E-2"/>
        </c:manualLayout>
      </c:layout>
      <c:overlay val="0"/>
      <c:txPr>
        <a:bodyPr/>
        <a:lstStyle/>
        <a:p>
          <a:pPr>
            <a:defRPr sz="1200">
              <a:latin typeface="FiraGO Light" panose="020B0403050000020004" pitchFamily="34" charset="0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</c:chart>
  <c:txPr>
    <a:bodyPr/>
    <a:lstStyle/>
    <a:p>
      <a:pPr>
        <a:defRPr sz="900"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'46'!$B$4</c:f>
              <c:strCache>
                <c:ptCount val="1"/>
                <c:pt idx="0">
                  <c:v>Útgjöld til menntamála, ma.kr.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'46'!$A$5:$A$14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'46'!$B$5:$B$14</c:f>
              <c:numCache>
                <c:formatCode>#,##0.0</c:formatCode>
                <c:ptCount val="10"/>
                <c:pt idx="0">
                  <c:v>60.6</c:v>
                </c:pt>
                <c:pt idx="1">
                  <c:v>61.2</c:v>
                </c:pt>
                <c:pt idx="2">
                  <c:v>62.2</c:v>
                </c:pt>
                <c:pt idx="3">
                  <c:v>62.4</c:v>
                </c:pt>
                <c:pt idx="4">
                  <c:v>68.900000000000006</c:v>
                </c:pt>
                <c:pt idx="5">
                  <c:v>72.099999999999994</c:v>
                </c:pt>
                <c:pt idx="6">
                  <c:v>74.7</c:v>
                </c:pt>
                <c:pt idx="7">
                  <c:v>77.400000000000006</c:v>
                </c:pt>
                <c:pt idx="8">
                  <c:v>78.8</c:v>
                </c:pt>
                <c:pt idx="9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60-4DF5-9DF5-FDF857BB6B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0694240"/>
        <c:axId val="660696208"/>
      </c:barChart>
      <c:catAx>
        <c:axId val="6606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660696208"/>
        <c:crosses val="autoZero"/>
        <c:auto val="1"/>
        <c:lblAlgn val="ctr"/>
        <c:lblOffset val="100"/>
        <c:noMultiLvlLbl val="0"/>
      </c:catAx>
      <c:valAx>
        <c:axId val="660696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660694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 sz="1200" b="0" i="0" baseline="0">
                <a:effectLst/>
              </a:rPr>
              <a:t>Útgjöld til félags-, húsnæðis- og tryggingarmála</a:t>
            </a:r>
            <a:endParaRPr lang="x-none" sz="1200">
              <a:effectLst/>
            </a:endParaRPr>
          </a:p>
          <a:p>
            <a:pPr>
              <a:defRPr sz="1200"/>
            </a:pPr>
            <a:r>
              <a:rPr lang="is-IS" sz="1200" b="0" i="0" baseline="0">
                <a:effectLst/>
              </a:rPr>
              <a:t>Rammasett útgjöld í m.kr. á verðlagi 2020 m. atvinnuleysistryggingasjóði</a:t>
            </a:r>
            <a:endParaRPr lang="x-none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ID4096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'47'!$A$1:$A$10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'47'!$B$1:$B$10</c:f>
              <c:numCache>
                <c:formatCode>_-* #,##0\ _I_S_K_-;\-* #,##0\ _I_S_K_-;_-* "-"\ _I_S_K_-;_-@_-</c:formatCode>
                <c:ptCount val="10"/>
                <c:pt idx="0">
                  <c:v>180724.54875432057</c:v>
                </c:pt>
                <c:pt idx="1">
                  <c:v>162725.24351083252</c:v>
                </c:pt>
                <c:pt idx="2">
                  <c:v>155667.55409769886</c:v>
                </c:pt>
                <c:pt idx="3">
                  <c:v>156931.52331465436</c:v>
                </c:pt>
                <c:pt idx="4">
                  <c:v>157733.76105735477</c:v>
                </c:pt>
                <c:pt idx="5">
                  <c:v>167658.0519775096</c:v>
                </c:pt>
                <c:pt idx="6">
                  <c:v>200775.06145422449</c:v>
                </c:pt>
                <c:pt idx="7">
                  <c:v>213390.38925600002</c:v>
                </c:pt>
                <c:pt idx="8">
                  <c:v>229709.99040000004</c:v>
                </c:pt>
                <c:pt idx="9">
                  <c:v>247326.80000000002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24-4606-8BD4-94B594704F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18293216"/>
        <c:axId val="1218296496"/>
      </c:barChart>
      <c:catAx>
        <c:axId val="1218293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218296496"/>
        <c:crosses val="autoZero"/>
        <c:auto val="1"/>
        <c:lblAlgn val="ctr"/>
        <c:lblOffset val="100"/>
        <c:noMultiLvlLbl val="0"/>
      </c:catAx>
      <c:valAx>
        <c:axId val="121829649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I_S_K_-;\-* #,##0\ _I_S_K_-;_-* &quot;-&quot;\ _I_S_K_-;_-@_-" sourceLinked="1"/>
        <c:majorTickMark val="none"/>
        <c:minorTickMark val="none"/>
        <c:tickLblPos val="nextTo"/>
        <c:crossAx val="1218293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 sz="1200">
                <a:effectLst/>
              </a:rPr>
              <a:t>Útgjöld til heilbrigðismála 2011-2020</a:t>
            </a:r>
            <a:endParaRPr lang="x-none" sz="1200">
              <a:effectLst/>
            </a:endParaRPr>
          </a:p>
          <a:p>
            <a:pPr>
              <a:defRPr sz="1200"/>
            </a:pPr>
            <a:r>
              <a:rPr lang="is-IS" sz="1200">
                <a:effectLst/>
              </a:rPr>
              <a:t>Heildarútgjöld í m.kr. á verðlagi 2020</a:t>
            </a:r>
            <a:endParaRPr lang="x-none" sz="1200">
              <a:effectLst/>
            </a:endParaRPr>
          </a:p>
        </c:rich>
      </c:tx>
      <c:layout>
        <c:manualLayout>
          <c:xMode val="edge"/>
          <c:yMode val="edge"/>
          <c:x val="0.34959666092989244"/>
          <c:y val="3.92062992125984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ID4096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'48'!$A$1:$A$10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'48'!$B$1:$B$10</c:f>
              <c:numCache>
                <c:formatCode>_-* #,##0\ _I_S_K_-;\-* #,##0\ _I_S_K_-;_-* "-"\ _I_S_K_-;_-@_-</c:formatCode>
                <c:ptCount val="10"/>
                <c:pt idx="0">
                  <c:v>165898.45215324927</c:v>
                </c:pt>
                <c:pt idx="1">
                  <c:v>165997.58507953968</c:v>
                </c:pt>
                <c:pt idx="2">
                  <c:v>171326.76213589881</c:v>
                </c:pt>
                <c:pt idx="3">
                  <c:v>180361.89823006332</c:v>
                </c:pt>
                <c:pt idx="4">
                  <c:v>195147.88542741537</c:v>
                </c:pt>
                <c:pt idx="5">
                  <c:v>212390.78394524494</c:v>
                </c:pt>
                <c:pt idx="6">
                  <c:v>223956.41478034353</c:v>
                </c:pt>
                <c:pt idx="7">
                  <c:v>240711.68357279999</c:v>
                </c:pt>
                <c:pt idx="8">
                  <c:v>247667.09999999998</c:v>
                </c:pt>
                <c:pt idx="9">
                  <c:v>259541.30000000002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46-4128-8BB1-BDD5485862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1850496"/>
        <c:axId val="941846232"/>
      </c:barChart>
      <c:catAx>
        <c:axId val="941850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941846232"/>
        <c:crosses val="autoZero"/>
        <c:auto val="1"/>
        <c:lblAlgn val="ctr"/>
        <c:lblOffset val="100"/>
        <c:noMultiLvlLbl val="0"/>
      </c:catAx>
      <c:valAx>
        <c:axId val="94184623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I_S_K_-;\-* #,##0\ _I_S_K_-;_-* &quot;-&quot;\ _I_S_K_-;_-@_-" sourceLinked="1"/>
        <c:majorTickMark val="none"/>
        <c:minorTickMark val="none"/>
        <c:tickLblPos val="nextTo"/>
        <c:crossAx val="941850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892425971468728E-2"/>
          <c:y val="8.7915654051224493E-2"/>
          <c:w val="0.85566890120239791"/>
          <c:h val="0.71252544083395353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004185"/>
            </a:solidFill>
          </c:spPr>
          <c:invertIfNegative val="0"/>
          <c:dPt>
            <c:idx val="2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2C79-4B28-BD4C-57F02EABF72E}"/>
              </c:ext>
            </c:extLst>
          </c:dPt>
          <c:cat>
            <c:strRef>
              <c:f>'53'!$A$2:$A$31</c:f>
              <c:strCache>
                <c:ptCount val="30"/>
                <c:pt idx="0">
                  <c:v>Eistland</c:v>
                </c:pt>
                <c:pt idx="1">
                  <c:v>Lúxemborg</c:v>
                </c:pt>
                <c:pt idx="2">
                  <c:v>Búlgaría</c:v>
                </c:pt>
                <c:pt idx="3">
                  <c:v>Tékkland</c:v>
                </c:pt>
                <c:pt idx="4">
                  <c:v>Danmörk</c:v>
                </c:pt>
                <c:pt idx="5">
                  <c:v>Litháen</c:v>
                </c:pt>
                <c:pt idx="6">
                  <c:v>Rúmenía</c:v>
                </c:pt>
                <c:pt idx="7">
                  <c:v>Lettland</c:v>
                </c:pt>
                <c:pt idx="8">
                  <c:v>Ísland</c:v>
                </c:pt>
                <c:pt idx="9">
                  <c:v>Svíþjóð</c:v>
                </c:pt>
                <c:pt idx="10">
                  <c:v>Malta</c:v>
                </c:pt>
                <c:pt idx="11">
                  <c:v>Pólland</c:v>
                </c:pt>
                <c:pt idx="12">
                  <c:v>Slóvakía</c:v>
                </c:pt>
                <c:pt idx="13">
                  <c:v>Holland</c:v>
                </c:pt>
                <c:pt idx="14">
                  <c:v>Finnland</c:v>
                </c:pt>
                <c:pt idx="15">
                  <c:v>Þýskaland</c:v>
                </c:pt>
                <c:pt idx="16">
                  <c:v>Írland</c:v>
                </c:pt>
                <c:pt idx="17">
                  <c:v>Slóvenía</c:v>
                </c:pt>
                <c:pt idx="18">
                  <c:v>Ungverjaland</c:v>
                </c:pt>
                <c:pt idx="19">
                  <c:v>Austurríki</c:v>
                </c:pt>
                <c:pt idx="20">
                  <c:v>Króatía</c:v>
                </c:pt>
                <c:pt idx="21">
                  <c:v>ESB</c:v>
                </c:pt>
                <c:pt idx="22">
                  <c:v>Bretland</c:v>
                </c:pt>
                <c:pt idx="23">
                  <c:v>Spánn</c:v>
                </c:pt>
                <c:pt idx="24">
                  <c:v>Frakkland</c:v>
                </c:pt>
                <c:pt idx="25">
                  <c:v>Belgía</c:v>
                </c:pt>
                <c:pt idx="26">
                  <c:v>Kýpur</c:v>
                </c:pt>
                <c:pt idx="27">
                  <c:v>Portúgal</c:v>
                </c:pt>
                <c:pt idx="28">
                  <c:v>Ítalía</c:v>
                </c:pt>
                <c:pt idx="29">
                  <c:v>Grikkland</c:v>
                </c:pt>
              </c:strCache>
            </c:strRef>
          </c:cat>
          <c:val>
            <c:numRef>
              <c:f>'53'!$B$2:$B$31</c:f>
              <c:numCache>
                <c:formatCode>General</c:formatCode>
                <c:ptCount val="30"/>
                <c:pt idx="0">
                  <c:v>8.4</c:v>
                </c:pt>
                <c:pt idx="1">
                  <c:v>21.4</c:v>
                </c:pt>
                <c:pt idx="2">
                  <c:v>22.6</c:v>
                </c:pt>
                <c:pt idx="3">
                  <c:v>32.700000000000003</c:v>
                </c:pt>
                <c:pt idx="4">
                  <c:v>34.1</c:v>
                </c:pt>
                <c:pt idx="5">
                  <c:v>34.200000000000003</c:v>
                </c:pt>
                <c:pt idx="6">
                  <c:v>35</c:v>
                </c:pt>
                <c:pt idx="7">
                  <c:v>35.9</c:v>
                </c:pt>
                <c:pt idx="8">
                  <c:v>37</c:v>
                </c:pt>
                <c:pt idx="9">
                  <c:v>38.799999999999997</c:v>
                </c:pt>
                <c:pt idx="10">
                  <c:v>46</c:v>
                </c:pt>
                <c:pt idx="11">
                  <c:v>48.9</c:v>
                </c:pt>
                <c:pt idx="12">
                  <c:v>48.9</c:v>
                </c:pt>
                <c:pt idx="13">
                  <c:v>52.4</c:v>
                </c:pt>
                <c:pt idx="14">
                  <c:v>58.9</c:v>
                </c:pt>
                <c:pt idx="15">
                  <c:v>60.9</c:v>
                </c:pt>
                <c:pt idx="16">
                  <c:v>64.8</c:v>
                </c:pt>
                <c:pt idx="17">
                  <c:v>70.099999999999994</c:v>
                </c:pt>
                <c:pt idx="18">
                  <c:v>70.8</c:v>
                </c:pt>
                <c:pt idx="19">
                  <c:v>73.8</c:v>
                </c:pt>
                <c:pt idx="20">
                  <c:v>74.599999999999994</c:v>
                </c:pt>
                <c:pt idx="21">
                  <c:v>80</c:v>
                </c:pt>
                <c:pt idx="22">
                  <c:v>86.8</c:v>
                </c:pt>
                <c:pt idx="23">
                  <c:v>97.1</c:v>
                </c:pt>
                <c:pt idx="24">
                  <c:v>98.4</c:v>
                </c:pt>
                <c:pt idx="25">
                  <c:v>102</c:v>
                </c:pt>
                <c:pt idx="26">
                  <c:v>102.5</c:v>
                </c:pt>
                <c:pt idx="27">
                  <c:v>121.5</c:v>
                </c:pt>
                <c:pt idx="28">
                  <c:v>132.19999999999999</c:v>
                </c:pt>
                <c:pt idx="29">
                  <c:v>181.1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CE-4369-AFB1-1CF2F8086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381605376"/>
        <c:axId val="381664256"/>
      </c:barChart>
      <c:catAx>
        <c:axId val="38160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rgbClr val="53565A"/>
            </a:solidFill>
            <a:prstDash val="solid"/>
          </a:ln>
        </c:spPr>
        <c:txPr>
          <a:bodyPr rot="-5400000" vert="horz"/>
          <a:lstStyle/>
          <a:p>
            <a:pPr>
              <a:defRPr sz="1100"/>
            </a:pPr>
            <a:endParaRPr lang="LID4096"/>
          </a:p>
        </c:txPr>
        <c:crossAx val="381664256"/>
        <c:crosses val="autoZero"/>
        <c:auto val="1"/>
        <c:lblAlgn val="ctr"/>
        <c:lblOffset val="100"/>
        <c:noMultiLvlLbl val="0"/>
      </c:catAx>
      <c:valAx>
        <c:axId val="381664256"/>
        <c:scaling>
          <c:orientation val="minMax"/>
          <c:max val="200"/>
          <c:min val="0"/>
        </c:scaling>
        <c:delete val="0"/>
        <c:axPos val="l"/>
        <c:majorGridlines>
          <c:spPr>
            <a:ln>
              <a:solidFill>
                <a:schemeClr val="tx1">
                  <a:tint val="75000"/>
                  <a:alpha val="30000"/>
                </a:schemeClr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is-IS" sz="1200"/>
                  <a:t>%</a:t>
                </a:r>
                <a:r>
                  <a:rPr lang="is-IS" sz="1200" baseline="0"/>
                  <a:t> af VLF</a:t>
                </a:r>
                <a:endParaRPr lang="is-IS" sz="1200"/>
              </a:p>
            </c:rich>
          </c:tx>
          <c:layout>
            <c:manualLayout>
              <c:xMode val="edge"/>
              <c:yMode val="edge"/>
              <c:x val="2.2604713985528914E-2"/>
              <c:y val="2.4783527105176322E-2"/>
            </c:manualLayout>
          </c:layout>
          <c:overlay val="0"/>
        </c:title>
        <c:numFmt formatCode="#,##0;\(#,##0\)" sourceLinked="0"/>
        <c:majorTickMark val="out"/>
        <c:minorTickMark val="none"/>
        <c:tickLblPos val="nextTo"/>
        <c:spPr>
          <a:ln w="12700">
            <a:solidFill>
              <a:srgbClr val="53565A"/>
            </a:solidFill>
            <a:prstDash val="solid"/>
          </a:ln>
        </c:spPr>
        <c:txPr>
          <a:bodyPr rot="0" vert="horz"/>
          <a:lstStyle/>
          <a:p>
            <a:pPr>
              <a:defRPr sz="1200"/>
            </a:pPr>
            <a:endParaRPr lang="LID4096"/>
          </a:p>
        </c:txPr>
        <c:crossAx val="381605376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800" b="0">
          <a:solidFill>
            <a:srgbClr val="53565A"/>
          </a:solidFill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16426071741033"/>
          <c:y val="0.12754871794871797"/>
          <c:w val="0.80369903762029737"/>
          <c:h val="0.60801938219261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'57'!$A$4</c:f>
              <c:strCache>
                <c:ptCount val="1"/>
                <c:pt idx="0">
                  <c:v>Skuldir ríkissjóðs, ma.kr.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'57'!$B$3:$I$3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'57'!$B$4:$I$4</c:f>
              <c:numCache>
                <c:formatCode>#,##0</c:formatCode>
                <c:ptCount val="8"/>
                <c:pt idx="0">
                  <c:v>1458.92</c:v>
                </c:pt>
                <c:pt idx="1">
                  <c:v>1492.4880000000001</c:v>
                </c:pt>
                <c:pt idx="2">
                  <c:v>1340.04</c:v>
                </c:pt>
                <c:pt idx="3">
                  <c:v>1128.471</c:v>
                </c:pt>
                <c:pt idx="4">
                  <c:v>916.57076675400003</c:v>
                </c:pt>
                <c:pt idx="5">
                  <c:v>840.923002978</c:v>
                </c:pt>
                <c:pt idx="6">
                  <c:v>891.58803136118979</c:v>
                </c:pt>
                <c:pt idx="7">
                  <c:v>819.95043804892498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99-407C-AAD6-3141891A3963}"/>
            </c:ext>
          </c:extLst>
        </c:ser>
        <c:ser>
          <c:idx val="1"/>
          <c:order val="1"/>
          <c:tx>
            <c:strRef>
              <c:f>'57'!$A$5</c:f>
              <c:strCache>
                <c:ptCount val="1"/>
                <c:pt idx="0">
                  <c:v>Hrein staða ríkissjóðs, ma.kr.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'57'!$B$3:$I$3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'57'!$B$5:$I$5</c:f>
              <c:numCache>
                <c:formatCode>#,##0</c:formatCode>
                <c:ptCount val="8"/>
                <c:pt idx="0">
                  <c:v>-828.15300000000002</c:v>
                </c:pt>
                <c:pt idx="1">
                  <c:v>-784.90200000000004</c:v>
                </c:pt>
                <c:pt idx="2">
                  <c:v>-756.2</c:v>
                </c:pt>
                <c:pt idx="3">
                  <c:v>-591.74199999999996</c:v>
                </c:pt>
                <c:pt idx="4">
                  <c:v>-583.10599999999999</c:v>
                </c:pt>
                <c:pt idx="5">
                  <c:v>-489.00200000000001</c:v>
                </c:pt>
                <c:pt idx="6">
                  <c:v>-505.88799999999998</c:v>
                </c:pt>
                <c:pt idx="7">
                  <c:v>-513.04999999999995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99-407C-AAD6-3141891A3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4917560"/>
        <c:axId val="404917888"/>
      </c:barChart>
      <c:lineChart>
        <c:grouping val="standard"/>
        <c:varyColors val="0"/>
        <c:ser>
          <c:idx val="2"/>
          <c:order val="2"/>
          <c:tx>
            <c:strRef>
              <c:f>'57'!$A$6</c:f>
              <c:strCache>
                <c:ptCount val="1"/>
                <c:pt idx="0">
                  <c:v>Skuldir ríkissjóðs, % af VLF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'57'!$B$3:$I$3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'57'!$B$6:$I$6</c:f>
              <c:numCache>
                <c:formatCode>0.0%</c:formatCode>
                <c:ptCount val="8"/>
                <c:pt idx="0">
                  <c:v>0.74474172788534332</c:v>
                </c:pt>
                <c:pt idx="1">
                  <c:v>0.71977082891259481</c:v>
                </c:pt>
                <c:pt idx="2">
                  <c:v>0.58416319811957373</c:v>
                </c:pt>
                <c:pt idx="3">
                  <c:v>0.45303090886317432</c:v>
                </c:pt>
                <c:pt idx="4">
                  <c:v>0.35077697578735029</c:v>
                </c:pt>
                <c:pt idx="5">
                  <c:v>0.29904737151272082</c:v>
                </c:pt>
                <c:pt idx="6">
                  <c:v>0.30850957058987843</c:v>
                </c:pt>
                <c:pt idx="7">
                  <c:v>0.26711450296235673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99-407C-AAD6-3141891A3963}"/>
            </c:ext>
          </c:extLst>
        </c:ser>
        <c:ser>
          <c:idx val="3"/>
          <c:order val="3"/>
          <c:tx>
            <c:strRef>
              <c:f>'57'!$A$7</c:f>
              <c:strCache>
                <c:ptCount val="1"/>
                <c:pt idx="0">
                  <c:v>Hrein staða ríkissjóðs, % af VLF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'57'!$B$3:$I$3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'57'!$B$7:$I$7</c:f>
              <c:numCache>
                <c:formatCode>0.0%</c:formatCode>
                <c:ptCount val="8"/>
                <c:pt idx="0">
                  <c:v>-0.42275114205948972</c:v>
                </c:pt>
                <c:pt idx="1">
                  <c:v>-0.37852871390266019</c:v>
                </c:pt>
                <c:pt idx="2">
                  <c:v>-0.3296500182218603</c:v>
                </c:pt>
                <c:pt idx="3">
                  <c:v>-0.23755809061332769</c:v>
                </c:pt>
                <c:pt idx="4">
                  <c:v>-0.22315806554449663</c:v>
                </c:pt>
                <c:pt idx="5">
                  <c:v>-0.17389792198167428</c:v>
                </c:pt>
                <c:pt idx="6">
                  <c:v>-0.17504865942210773</c:v>
                </c:pt>
                <c:pt idx="7">
                  <c:v>-0.16713582844218203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99-407C-AAD6-3141891A3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0759456"/>
        <c:axId val="760758800"/>
      </c:lineChart>
      <c:catAx>
        <c:axId val="404917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404917888"/>
        <c:crosses val="autoZero"/>
        <c:auto val="1"/>
        <c:lblAlgn val="ctr"/>
        <c:lblOffset val="100"/>
        <c:noMultiLvlLbl val="0"/>
      </c:catAx>
      <c:valAx>
        <c:axId val="40491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Ma.kr.</a:t>
                </a:r>
              </a:p>
            </c:rich>
          </c:tx>
          <c:layout>
            <c:manualLayout>
              <c:xMode val="edge"/>
              <c:yMode val="edge"/>
              <c:x val="5.5555555555555558E-3"/>
              <c:y val="2.703525136281041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ID4096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404917560"/>
        <c:crosses val="autoZero"/>
        <c:crossBetween val="between"/>
      </c:valAx>
      <c:valAx>
        <c:axId val="760758800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af</a:t>
                </a:r>
                <a:r>
                  <a:rPr lang="is-IS" baseline="0"/>
                  <a:t> VLF</a:t>
                </a:r>
                <a:endParaRPr lang="is-IS"/>
              </a:p>
            </c:rich>
          </c:tx>
          <c:layout>
            <c:manualLayout>
              <c:xMode val="edge"/>
              <c:yMode val="edge"/>
              <c:x val="0.91008333333333347"/>
              <c:y val="2.703525136281041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ID4096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760759456"/>
        <c:crosses val="max"/>
        <c:crossBetween val="between"/>
      </c:valAx>
      <c:catAx>
        <c:axId val="760759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07588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35D-4CC8-9348-F2F863BE8A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35D-4CC8-9348-F2F863BE8A7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35D-4CC8-9348-F2F863BE8A7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35D-4CC8-9348-F2F863BE8A7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35D-4CC8-9348-F2F863BE8A7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735D-4CC8-9348-F2F863BE8A7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735D-4CC8-9348-F2F863BE8A7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735D-4CC8-9348-F2F863BE8A71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ID4096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'58'!$A$5:$A$12</c:f>
              <c:strCache>
                <c:ptCount val="8"/>
                <c:pt idx="0">
                  <c:v>Bankar og sparisjóðir</c:v>
                </c:pt>
                <c:pt idx="1">
                  <c:v>ýmis lánafyrirtæki</c:v>
                </c:pt>
                <c:pt idx="2">
                  <c:v>Verðbréfa- og fj.sjóðir</c:v>
                </c:pt>
                <c:pt idx="3">
                  <c:v>Lífeyrissjóðir</c:v>
                </c:pt>
                <c:pt idx="4">
                  <c:v>Fyrirtæki</c:v>
                </c:pt>
                <c:pt idx="5">
                  <c:v>Einstaklingar</c:v>
                </c:pt>
                <c:pt idx="6">
                  <c:v>Aðrir</c:v>
                </c:pt>
                <c:pt idx="7">
                  <c:v>Erlendir aðilar</c:v>
                </c:pt>
              </c:strCache>
            </c:strRef>
          </c:cat>
          <c:val>
            <c:numRef>
              <c:f>'58'!$B$5:$B$12</c:f>
              <c:numCache>
                <c:formatCode>0.0%</c:formatCode>
                <c:ptCount val="8"/>
                <c:pt idx="0">
                  <c:v>5.9535945506017936E-2</c:v>
                </c:pt>
                <c:pt idx="1">
                  <c:v>0.10178850158261166</c:v>
                </c:pt>
                <c:pt idx="2">
                  <c:v>0.15683063214222448</c:v>
                </c:pt>
                <c:pt idx="3">
                  <c:v>0.41208065804558325</c:v>
                </c:pt>
                <c:pt idx="4">
                  <c:v>6.6725380946492011E-2</c:v>
                </c:pt>
                <c:pt idx="5">
                  <c:v>1.8419794845398726E-2</c:v>
                </c:pt>
                <c:pt idx="6">
                  <c:v>3.360919017744636E-2</c:v>
                </c:pt>
                <c:pt idx="7">
                  <c:v>0.15101156793866086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35D-4CC8-9348-F2F863BE8A7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r>
              <a:rPr lang="da-DK"/>
              <a:t>Ráðstöfunartekjur á mánuði 2013 og 2018 á verðlagi ársins 2018 (þús kr.)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'5'!$B$3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'5'!$A$4:$A$10</c:f>
              <c:strCache>
                <c:ptCount val="7"/>
                <c:pt idx="0">
                  <c:v>16-24 ára</c:v>
                </c:pt>
                <c:pt idx="1">
                  <c:v>25-34 ára</c:v>
                </c:pt>
                <c:pt idx="2">
                  <c:v>35-44 ára</c:v>
                </c:pt>
                <c:pt idx="3">
                  <c:v>45-54 ára</c:v>
                </c:pt>
                <c:pt idx="4">
                  <c:v>55-64 ára</c:v>
                </c:pt>
                <c:pt idx="5">
                  <c:v>65-74 ára</c:v>
                </c:pt>
                <c:pt idx="6">
                  <c:v>75 ára og eldri</c:v>
                </c:pt>
              </c:strCache>
            </c:strRef>
          </c:cat>
          <c:val>
            <c:numRef>
              <c:f>'5'!$B$4:$B$10</c:f>
              <c:numCache>
                <c:formatCode>0.0</c:formatCode>
                <c:ptCount val="7"/>
                <c:pt idx="0">
                  <c:v>145.88132745498254</c:v>
                </c:pt>
                <c:pt idx="1">
                  <c:v>297.05282199497213</c:v>
                </c:pt>
                <c:pt idx="2">
                  <c:v>401.47378053625982</c:v>
                </c:pt>
                <c:pt idx="3">
                  <c:v>411.58240247703418</c:v>
                </c:pt>
                <c:pt idx="4">
                  <c:v>381.89959632247849</c:v>
                </c:pt>
                <c:pt idx="5">
                  <c:v>335.3043528580402</c:v>
                </c:pt>
                <c:pt idx="6">
                  <c:v>252.14027080103364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6F-462D-8DC1-9348E108F34C}"/>
            </c:ext>
          </c:extLst>
        </c:ser>
        <c:ser>
          <c:idx val="1"/>
          <c:order val="1"/>
          <c:tx>
            <c:strRef>
              <c:f>'5'!$C$3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'5'!$A$4:$A$10</c:f>
              <c:strCache>
                <c:ptCount val="7"/>
                <c:pt idx="0">
                  <c:v>16-24 ára</c:v>
                </c:pt>
                <c:pt idx="1">
                  <c:v>25-34 ára</c:v>
                </c:pt>
                <c:pt idx="2">
                  <c:v>35-44 ára</c:v>
                </c:pt>
                <c:pt idx="3">
                  <c:v>45-54 ára</c:v>
                </c:pt>
                <c:pt idx="4">
                  <c:v>55-64 ára</c:v>
                </c:pt>
                <c:pt idx="5">
                  <c:v>65-74 ára</c:v>
                </c:pt>
                <c:pt idx="6">
                  <c:v>75 ára og eldri</c:v>
                </c:pt>
              </c:strCache>
            </c:strRef>
          </c:cat>
          <c:val>
            <c:numRef>
              <c:f>'5'!$C$4:$C$10</c:f>
              <c:numCache>
                <c:formatCode>0.0</c:formatCode>
                <c:ptCount val="7"/>
                <c:pt idx="0">
                  <c:v>184.75273104293322</c:v>
                </c:pt>
                <c:pt idx="1">
                  <c:v>356.23169437772543</c:v>
                </c:pt>
                <c:pt idx="2">
                  <c:v>475.70702176176081</c:v>
                </c:pt>
                <c:pt idx="3">
                  <c:v>506.69030082183281</c:v>
                </c:pt>
                <c:pt idx="4">
                  <c:v>482.52012666048807</c:v>
                </c:pt>
                <c:pt idx="5">
                  <c:v>442.15489167759256</c:v>
                </c:pt>
                <c:pt idx="6">
                  <c:v>338.39925883314157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6F-462D-8DC1-9348E108F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4796840"/>
        <c:axId val="494797168"/>
      </c:barChart>
      <c:catAx>
        <c:axId val="494796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494797168"/>
        <c:crosses val="autoZero"/>
        <c:auto val="1"/>
        <c:lblAlgn val="ctr"/>
        <c:lblOffset val="100"/>
        <c:noMultiLvlLbl val="0"/>
      </c:catAx>
      <c:valAx>
        <c:axId val="49479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494796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96713069803787"/>
          <c:y val="9.2814671881042074E-2"/>
          <c:w val="0.86163167012519493"/>
          <c:h val="0.7036497361190389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'59'!$A$3</c:f>
              <c:strCache>
                <c:ptCount val="1"/>
                <c:pt idx="0">
                  <c:v>Ríkisskuldabréf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LID4096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'59'!$B$2:$M$2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'59'!$B$3:$M$3</c:f>
              <c:numCache>
                <c:formatCode>0</c:formatCode>
                <c:ptCount val="12"/>
                <c:pt idx="0">
                  <c:v>26.846285183999999</c:v>
                </c:pt>
                <c:pt idx="1">
                  <c:v>29.080696262</c:v>
                </c:pt>
                <c:pt idx="2">
                  <c:v>27.162492699000001</c:v>
                </c:pt>
                <c:pt idx="3">
                  <c:v>28.504751568</c:v>
                </c:pt>
                <c:pt idx="4">
                  <c:v>28.436491540999999</c:v>
                </c:pt>
                <c:pt idx="5">
                  <c:v>28.981861523999999</c:v>
                </c:pt>
                <c:pt idx="6">
                  <c:v>31.486593931000002</c:v>
                </c:pt>
                <c:pt idx="7">
                  <c:v>33.426269732999998</c:v>
                </c:pt>
                <c:pt idx="8">
                  <c:v>38.993650846999998</c:v>
                </c:pt>
                <c:pt idx="9" formatCode="General">
                  <c:v>38.957978424867612</c:v>
                </c:pt>
                <c:pt idx="10" formatCode="General">
                  <c:v>33.2220581473143</c:v>
                </c:pt>
                <c:pt idx="11" formatCode="General">
                  <c:v>30.520187363406652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0-41C3-832F-398918FCB05B}"/>
            </c:ext>
          </c:extLst>
        </c:ser>
        <c:ser>
          <c:idx val="1"/>
          <c:order val="1"/>
          <c:tx>
            <c:strRef>
              <c:f>'59'!$A$4</c:f>
              <c:strCache>
                <c:ptCount val="1"/>
                <c:pt idx="0">
                  <c:v>Víxlar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70-41C3-832F-398918FCB05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170-41C3-832F-398918FCB05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170-41C3-832F-398918FCB0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LID4096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'59'!$B$2:$M$2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'59'!$B$4:$M$4</c:f>
              <c:numCache>
                <c:formatCode>0</c:formatCode>
                <c:ptCount val="12"/>
                <c:pt idx="0">
                  <c:v>9.8162723369999991</c:v>
                </c:pt>
                <c:pt idx="1">
                  <c:v>6.4820105809999999</c:v>
                </c:pt>
                <c:pt idx="2">
                  <c:v>3.680851106</c:v>
                </c:pt>
                <c:pt idx="3">
                  <c:v>2.9954464340000002</c:v>
                </c:pt>
                <c:pt idx="4">
                  <c:v>3.0642746693595848</c:v>
                </c:pt>
                <c:pt idx="5">
                  <c:v>2.6904104210000002</c:v>
                </c:pt>
                <c:pt idx="6">
                  <c:v>3.3350868199999999</c:v>
                </c:pt>
                <c:pt idx="7">
                  <c:v>3.1119181899999999</c:v>
                </c:pt>
                <c:pt idx="8">
                  <c:v>1.4514916449999999</c:v>
                </c:pt>
                <c:pt idx="9" formatCode="General">
                  <c:v>0.61939536282368857</c:v>
                </c:pt>
                <c:pt idx="10" formatCode="General">
                  <c:v>0.4731147964924079</c:v>
                </c:pt>
                <c:pt idx="11" formatCode="General">
                  <c:v>0.46695748685752614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70-41C3-832F-398918FCB05B}"/>
            </c:ext>
          </c:extLst>
        </c:ser>
        <c:ser>
          <c:idx val="2"/>
          <c:order val="2"/>
          <c:tx>
            <c:strRef>
              <c:f>'59'!$A$5</c:f>
              <c:strCache>
                <c:ptCount val="1"/>
                <c:pt idx="0">
                  <c:v>Endurfjármögnun Seðlabankans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170-41C3-832F-398918FCB05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170-41C3-832F-398918FCB05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170-41C3-832F-398918FCB0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LID4096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'59'!$B$2:$M$2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'59'!$B$5:$M$5</c:f>
              <c:numCache>
                <c:formatCode>0</c:formatCode>
                <c:ptCount val="12"/>
                <c:pt idx="0">
                  <c:v>7.0786979859999999</c:v>
                </c:pt>
                <c:pt idx="1">
                  <c:v>4.0741947520000004</c:v>
                </c:pt>
                <c:pt idx="2">
                  <c:v>4.2225182309999996</c:v>
                </c:pt>
                <c:pt idx="3">
                  <c:v>4.4312579090000002</c:v>
                </c:pt>
                <c:pt idx="4">
                  <c:v>4.356117147</c:v>
                </c:pt>
                <c:pt idx="5">
                  <c:v>8.6197571110000002</c:v>
                </c:pt>
                <c:pt idx="6">
                  <c:v>6.8023310119999998</c:v>
                </c:pt>
                <c:pt idx="7">
                  <c:v>3.7919758670000001</c:v>
                </c:pt>
                <c:pt idx="8">
                  <c:v>0.47370662099999999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170-41C3-832F-398918FCB05B}"/>
            </c:ext>
          </c:extLst>
        </c:ser>
        <c:ser>
          <c:idx val="3"/>
          <c:order val="3"/>
          <c:tx>
            <c:strRef>
              <c:f>'59'!$A$6</c:f>
              <c:strCache>
                <c:ptCount val="1"/>
                <c:pt idx="0">
                  <c:v>Fjármögnun nýrra viðskiptabanka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170-41C3-832F-398918FCB05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170-41C3-832F-398918FCB05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170-41C3-832F-398918FCB0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LID4096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'59'!$B$2:$M$2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'59'!$B$6:$M$6</c:f>
              <c:numCache>
                <c:formatCode>0</c:formatCode>
                <c:ptCount val="12"/>
                <c:pt idx="0">
                  <c:v>24.80401522</c:v>
                </c:pt>
                <c:pt idx="1">
                  <c:v>12.625211496</c:v>
                </c:pt>
                <c:pt idx="2">
                  <c:v>7.6359154010000001</c:v>
                </c:pt>
                <c:pt idx="3">
                  <c:v>9.9549239239999991</c:v>
                </c:pt>
                <c:pt idx="4">
                  <c:v>10.793420852000001</c:v>
                </c:pt>
                <c:pt idx="5">
                  <c:v>10.760892733</c:v>
                </c:pt>
                <c:pt idx="6">
                  <c:v>10.085195017</c:v>
                </c:pt>
                <c:pt idx="7">
                  <c:v>10.850597654</c:v>
                </c:pt>
                <c:pt idx="8">
                  <c:v>6.664447923</c:v>
                </c:pt>
                <c:pt idx="9" formatCode="General">
                  <c:v>0.99199999999999999</c:v>
                </c:pt>
                <c:pt idx="10" formatCode="General">
                  <c:v>0</c:v>
                </c:pt>
                <c:pt idx="11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170-41C3-832F-398918FCB05B}"/>
            </c:ext>
          </c:extLst>
        </c:ser>
        <c:ser>
          <c:idx val="4"/>
          <c:order val="4"/>
          <c:tx>
            <c:strRef>
              <c:f>'59'!$A$7</c:f>
              <c:strCache>
                <c:ptCount val="1"/>
                <c:pt idx="0">
                  <c:v>Erlendar skuldir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170-41C3-832F-398918FCB05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170-41C3-832F-398918FCB05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170-41C3-832F-398918FCB0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LID4096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'59'!$B$2:$M$2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'59'!$B$7:$M$7</c:f>
              <c:numCache>
                <c:formatCode>0</c:formatCode>
                <c:ptCount val="12"/>
                <c:pt idx="0">
                  <c:v>13.846093292000001</c:v>
                </c:pt>
                <c:pt idx="1">
                  <c:v>12.370554607000001</c:v>
                </c:pt>
                <c:pt idx="2">
                  <c:v>16.918311753000001</c:v>
                </c:pt>
                <c:pt idx="3">
                  <c:v>21.698070874678397</c:v>
                </c:pt>
                <c:pt idx="4">
                  <c:v>19.133149194000001</c:v>
                </c:pt>
                <c:pt idx="5">
                  <c:v>18.419323831</c:v>
                </c:pt>
                <c:pt idx="6">
                  <c:v>18.566124295000002</c:v>
                </c:pt>
                <c:pt idx="7">
                  <c:v>11.218359415</c:v>
                </c:pt>
                <c:pt idx="8">
                  <c:v>23.385132048999999</c:v>
                </c:pt>
                <c:pt idx="9" formatCode="General">
                  <c:v>1.7565142961538467</c:v>
                </c:pt>
                <c:pt idx="10" formatCode="General">
                  <c:v>2.1175726005949129</c:v>
                </c:pt>
                <c:pt idx="11" formatCode="General">
                  <c:v>1.5078431659604306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170-41C3-832F-398918FCB05B}"/>
            </c:ext>
          </c:extLst>
        </c:ser>
        <c:ser>
          <c:idx val="5"/>
          <c:order val="5"/>
          <c:tx>
            <c:strRef>
              <c:f>'59'!$A$8</c:f>
              <c:strCache>
                <c:ptCount val="1"/>
                <c:pt idx="0">
                  <c:v>Annað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170-41C3-832F-398918FCB05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170-41C3-832F-398918FCB05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170-41C3-832F-398918FCB0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LID4096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'59'!$B$2:$M$2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'59'!$B$8:$M$8</c:f>
              <c:numCache>
                <c:formatCode>0</c:formatCode>
                <c:ptCount val="12"/>
                <c:pt idx="0">
                  <c:v>1.9508114800000076</c:v>
                </c:pt>
                <c:pt idx="1">
                  <c:v>3.4691782839999981</c:v>
                </c:pt>
                <c:pt idx="2">
                  <c:v>5.968166237000009</c:v>
                </c:pt>
                <c:pt idx="3">
                  <c:v>8.040328621000004</c:v>
                </c:pt>
                <c:pt idx="4">
                  <c:v>8.6221592290000117</c:v>
                </c:pt>
                <c:pt idx="5">
                  <c:v>9.0815689540000051</c:v>
                </c:pt>
                <c:pt idx="6">
                  <c:v>9.0726424270000017</c:v>
                </c:pt>
                <c:pt idx="7">
                  <c:v>7.9884981669999977</c:v>
                </c:pt>
                <c:pt idx="8">
                  <c:v>1.8535844040000029</c:v>
                </c:pt>
                <c:pt idx="9" formatCode="General">
                  <c:v>4.6077541513333271</c:v>
                </c:pt>
                <c:pt idx="10" formatCode="General">
                  <c:v>2.5759056560000024</c:v>
                </c:pt>
                <c:pt idx="11" formatCode="General">
                  <c:v>2.923993718999998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8170-41C3-832F-398918FCB05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28501760"/>
        <c:axId val="228261888"/>
      </c:barChart>
      <c:catAx>
        <c:axId val="22850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228261888"/>
        <c:crosses val="autoZero"/>
        <c:auto val="1"/>
        <c:lblAlgn val="ctr"/>
        <c:lblOffset val="100"/>
        <c:noMultiLvlLbl val="0"/>
      </c:catAx>
      <c:valAx>
        <c:axId val="22826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r>
                  <a:rPr lang="is-IS"/>
                  <a:t>ma. kr.</a:t>
                </a:r>
              </a:p>
            </c:rich>
          </c:tx>
          <c:layout>
            <c:manualLayout>
              <c:xMode val="edge"/>
              <c:yMode val="edge"/>
              <c:x val="4.0363266859164491E-2"/>
              <c:y val="2.443021520945887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FiraGO Light" panose="020B0403050000020004" pitchFamily="34" charset="0"/>
                  <a:ea typeface="+mn-ea"/>
                  <a:cs typeface="FiraGO Light" panose="020B0403050000020004" pitchFamily="34" charset="0"/>
                </a:defRPr>
              </a:pPr>
              <a:endParaRPr lang="LID4096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2285017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150699912510921E-2"/>
          <c:y val="0.125"/>
          <c:w val="0.87229374453193353"/>
          <c:h val="0.606146881712794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'60'!$B$2</c:f>
              <c:strCache>
                <c:ptCount val="1"/>
                <c:pt idx="0">
                  <c:v>Vaxtagjöld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'60'!$A$3:$A$10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'60'!$B$3:$B$10</c:f>
              <c:numCache>
                <c:formatCode>0.0%</c:formatCode>
                <c:ptCount val="8"/>
                <c:pt idx="0">
                  <c:v>3.7982379434812641E-2</c:v>
                </c:pt>
                <c:pt idx="1">
                  <c:v>3.7883639730704681E-2</c:v>
                </c:pt>
                <c:pt idx="2">
                  <c:v>3.4590147640661428E-2</c:v>
                </c:pt>
                <c:pt idx="3">
                  <c:v>2.825765093924533E-2</c:v>
                </c:pt>
                <c:pt idx="4">
                  <c:v>2.8200061768720919E-2</c:v>
                </c:pt>
                <c:pt idx="5">
                  <c:v>1.7104871042238175E-2</c:v>
                </c:pt>
                <c:pt idx="6">
                  <c:v>1.3283339256225076E-2</c:v>
                </c:pt>
                <c:pt idx="7">
                  <c:v>1.1538409228915854E-2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CA-439F-8E58-AFDF5E28303E}"/>
            </c:ext>
          </c:extLst>
        </c:ser>
        <c:ser>
          <c:idx val="1"/>
          <c:order val="1"/>
          <c:tx>
            <c:strRef>
              <c:f>'60'!$C$2</c:f>
              <c:strCache>
                <c:ptCount val="1"/>
                <c:pt idx="0">
                  <c:v>Vaxtatekjur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'60'!$A$3:$A$10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'60'!$C$3:$C$10</c:f>
              <c:numCache>
                <c:formatCode>0.0%</c:formatCode>
                <c:ptCount val="8"/>
                <c:pt idx="0">
                  <c:v>8.4029237948075527E-3</c:v>
                </c:pt>
                <c:pt idx="1">
                  <c:v>8.9691159165878973E-3</c:v>
                </c:pt>
                <c:pt idx="2">
                  <c:v>7.0158521466048935E-3</c:v>
                </c:pt>
                <c:pt idx="3">
                  <c:v>5.9519794968638292E-3</c:v>
                </c:pt>
                <c:pt idx="4">
                  <c:v>5.5320127685973032E-3</c:v>
                </c:pt>
                <c:pt idx="5">
                  <c:v>3.6628655842128365E-3</c:v>
                </c:pt>
                <c:pt idx="6">
                  <c:v>3.2872142934997932E-3</c:v>
                </c:pt>
                <c:pt idx="7">
                  <c:v>3.0296524793144777E-3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CA-439F-8E58-AFDF5E28303E}"/>
            </c:ext>
          </c:extLst>
        </c:ser>
        <c:ser>
          <c:idx val="2"/>
          <c:order val="2"/>
          <c:tx>
            <c:strRef>
              <c:f>'60'!$D$2</c:f>
              <c:strCache>
                <c:ptCount val="1"/>
                <c:pt idx="0">
                  <c:v>Vaxtajöfnuður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'60'!$A$3:$A$10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'60'!$D$3:$D$10</c:f>
              <c:numCache>
                <c:formatCode>0.0%</c:formatCode>
                <c:ptCount val="8"/>
                <c:pt idx="0">
                  <c:v>-2.9579455640005088E-2</c:v>
                </c:pt>
                <c:pt idx="1">
                  <c:v>-2.8914523814116785E-2</c:v>
                </c:pt>
                <c:pt idx="2">
                  <c:v>-2.7574295494056534E-2</c:v>
                </c:pt>
                <c:pt idx="3">
                  <c:v>-2.2305671442381499E-2</c:v>
                </c:pt>
                <c:pt idx="4">
                  <c:v>-2.2668049000123616E-2</c:v>
                </c:pt>
                <c:pt idx="5">
                  <c:v>-1.344200545802534E-2</c:v>
                </c:pt>
                <c:pt idx="6">
                  <c:v>-9.9961249627252835E-3</c:v>
                </c:pt>
                <c:pt idx="7">
                  <c:v>-8.5087567496013768E-3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CA-439F-8E58-AFDF5E283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103488"/>
        <c:axId val="227105024"/>
      </c:barChart>
      <c:catAx>
        <c:axId val="227103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97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227105024"/>
        <c:crosses val="autoZero"/>
        <c:auto val="1"/>
        <c:lblAlgn val="ctr"/>
        <c:lblOffset val="100"/>
        <c:noMultiLvlLbl val="0"/>
      </c:catAx>
      <c:valAx>
        <c:axId val="227105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33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r>
                  <a:rPr lang="is-IS"/>
                  <a:t>Hlutfall</a:t>
                </a:r>
                <a:r>
                  <a:rPr lang="is-IS" baseline="0"/>
                  <a:t> af VLF</a:t>
                </a:r>
                <a:endParaRPr lang="is-IS"/>
              </a:p>
            </c:rich>
          </c:tx>
          <c:layout>
            <c:manualLayout>
              <c:xMode val="edge"/>
              <c:yMode val="edge"/>
              <c:x val="1.9400622153094099E-2"/>
              <c:y val="4.1762508415694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33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FiraGO Light" panose="020B0403050000020004" pitchFamily="34" charset="0"/>
                  <a:ea typeface="+mn-ea"/>
                  <a:cs typeface="FiraGO Light" panose="020B0403050000020004" pitchFamily="34" charset="0"/>
                </a:defRPr>
              </a:pPr>
              <a:endParaRPr lang="LID4096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97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227103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4497435375231547E-2"/>
          <c:y val="0.83429470903049474"/>
          <c:w val="0.93261953279550391"/>
          <c:h val="4.12472345554813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97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'62'!$C$3</c:f>
              <c:strCache>
                <c:ptCount val="1"/>
                <c:pt idx="0">
                  <c:v>Dráttarvextir og álag af ríkissjóðstekjum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'62'!$A$4:$A$11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'62'!$C$4:$C$11</c:f>
              <c:numCache>
                <c:formatCode>General</c:formatCode>
                <c:ptCount val="8"/>
                <c:pt idx="0">
                  <c:v>4.3230000000000004</c:v>
                </c:pt>
                <c:pt idx="1">
                  <c:v>8.4600000000000009</c:v>
                </c:pt>
                <c:pt idx="2">
                  <c:v>5.4779999999999998</c:v>
                </c:pt>
                <c:pt idx="3">
                  <c:v>5.0810000000000004</c:v>
                </c:pt>
                <c:pt idx="4">
                  <c:v>5</c:v>
                </c:pt>
                <c:pt idx="5">
                  <c:v>4.3</c:v>
                </c:pt>
                <c:pt idx="6">
                  <c:v>4.2</c:v>
                </c:pt>
                <c:pt idx="7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8E-4D3E-8042-A6312A8232EB}"/>
            </c:ext>
          </c:extLst>
        </c:ser>
        <c:ser>
          <c:idx val="1"/>
          <c:order val="1"/>
          <c:tx>
            <c:strRef>
              <c:f>'62'!$D$3</c:f>
              <c:strCache>
                <c:ptCount val="1"/>
                <c:pt idx="0">
                  <c:v>Vextir af skammtímakröfum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'62'!$A$4:$A$11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'62'!$D$4:$D$11</c:f>
              <c:numCache>
                <c:formatCode>General</c:formatCode>
                <c:ptCount val="8"/>
                <c:pt idx="0">
                  <c:v>5.6029999999999998</c:v>
                </c:pt>
                <c:pt idx="1">
                  <c:v>3.907</c:v>
                </c:pt>
                <c:pt idx="2">
                  <c:v>4.9950000000000001</c:v>
                </c:pt>
                <c:pt idx="3">
                  <c:v>4.484</c:v>
                </c:pt>
                <c:pt idx="4">
                  <c:v>3.7</c:v>
                </c:pt>
                <c:pt idx="5">
                  <c:v>3.8069999999999999</c:v>
                </c:pt>
                <c:pt idx="6">
                  <c:v>2.5720000000000001</c:v>
                </c:pt>
                <c:pt idx="7">
                  <c:v>1.4538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8E-4D3E-8042-A6312A8232EB}"/>
            </c:ext>
          </c:extLst>
        </c:ser>
        <c:ser>
          <c:idx val="2"/>
          <c:order val="2"/>
          <c:tx>
            <c:strRef>
              <c:f>'62'!$E$3</c:f>
              <c:strCache>
                <c:ptCount val="1"/>
                <c:pt idx="0">
                  <c:v>Vextir af langtímakröfum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'62'!$A$4:$A$11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'62'!$E$4:$E$11</c:f>
              <c:numCache>
                <c:formatCode>General</c:formatCode>
                <c:ptCount val="8"/>
                <c:pt idx="0">
                  <c:v>6.5350000000000001</c:v>
                </c:pt>
                <c:pt idx="1">
                  <c:v>6.2309999999999999</c:v>
                </c:pt>
                <c:pt idx="2">
                  <c:v>5.6210000000000004</c:v>
                </c:pt>
                <c:pt idx="3">
                  <c:v>5.2610000000000001</c:v>
                </c:pt>
                <c:pt idx="4">
                  <c:v>5.7539999999999996</c:v>
                </c:pt>
                <c:pt idx="5">
                  <c:v>2.9380000000000002</c:v>
                </c:pt>
                <c:pt idx="6">
                  <c:v>2.7280000000000002</c:v>
                </c:pt>
                <c:pt idx="7">
                  <c:v>2.7118000000000002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8E-4D3E-8042-A6312A823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04287"/>
        <c:axId val="5804943"/>
      </c:barChart>
      <c:catAx>
        <c:axId val="5804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5804943"/>
        <c:crosses val="autoZero"/>
        <c:auto val="1"/>
        <c:lblAlgn val="ctr"/>
        <c:lblOffset val="100"/>
        <c:noMultiLvlLbl val="0"/>
      </c:catAx>
      <c:valAx>
        <c:axId val="5804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5804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650565944881889"/>
          <c:y val="0.13764842903245392"/>
          <c:w val="0.51711702744828703"/>
          <c:h val="0.65145716502136908"/>
        </c:manualLayout>
      </c:layout>
      <c:doughnutChart>
        <c:varyColors val="1"/>
        <c:ser>
          <c:idx val="0"/>
          <c:order val="0"/>
          <c:tx>
            <c:strRef>
              <c:f>'63'!$B$2</c:f>
              <c:strCache>
                <c:ptCount val="1"/>
                <c:pt idx="0">
                  <c:v>Sales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C8-4289-912D-EB06B8154D8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C8-4289-912D-EB06B8154D8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C8-4289-912D-EB06B8154D8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9C8-4289-912D-EB06B8154D8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9C8-4289-912D-EB06B8154D89}"/>
              </c:ext>
            </c:extLst>
          </c:dPt>
          <c:dLbls>
            <c:dLbl>
              <c:idx val="0"/>
              <c:layout>
                <c:manualLayout>
                  <c:x val="-9.6569975987489967E-2"/>
                  <c:y val="-5.15575729063544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C8-4289-912D-EB06B8154D89}"/>
                </c:ext>
              </c:extLst>
            </c:dLbl>
            <c:dLbl>
              <c:idx val="1"/>
              <c:layout>
                <c:manualLayout>
                  <c:x val="-6.7661286401557497E-2"/>
                  <c:y val="-6.5111675310852352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LÍN
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C8-4289-912D-EB06B8154D89}"/>
                </c:ext>
              </c:extLst>
            </c:dLbl>
            <c:dLbl>
              <c:idx val="2"/>
              <c:layout>
                <c:manualLayout>
                  <c:x val="-4.0234000421039876E-2"/>
                  <c:y val="-0.11628602425503025"/>
                </c:manualLayout>
              </c:layout>
              <c:tx>
                <c:rich>
                  <a:bodyPr/>
                  <a:lstStyle/>
                  <a:p>
                    <a:r>
                      <a:rPr lang="en-US" baseline="0" noProof="0" dirty="0"/>
                      <a:t>Byggðastofnun
</a:t>
                    </a:r>
                    <a:r>
                      <a:rPr lang="en-US" baseline="0" noProof="0"/>
                      <a:t>1%</a:t>
                    </a:r>
                    <a:endParaRPr lang="en-US" baseline="0" noProof="0" dirty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863092545532254"/>
                      <c:h val="8.847743356034944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D9C8-4289-912D-EB06B8154D89}"/>
                </c:ext>
              </c:extLst>
            </c:dLbl>
            <c:dLbl>
              <c:idx val="3"/>
              <c:layout>
                <c:manualLayout>
                  <c:x val="3.5144992743807925E-2"/>
                  <c:y val="-8.7472392641971666E-2"/>
                </c:manualLayout>
              </c:layout>
              <c:tx>
                <c:rich>
                  <a:bodyPr/>
                  <a:lstStyle/>
                  <a:p>
                    <a:r>
                      <a:rPr lang="en-US" baseline="0" noProof="0" dirty="0"/>
                      <a:t>Annað
</a:t>
                    </a:r>
                    <a:r>
                      <a:rPr lang="en-US" baseline="0" noProof="0"/>
                      <a:t>1%</a:t>
                    </a:r>
                    <a:endParaRPr lang="en-US" baseline="0" noProof="0" dirty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9C8-4289-912D-EB06B8154D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LID4096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'63'!$A$3:$A$7</c:f>
              <c:strCache>
                <c:ptCount val="5"/>
                <c:pt idx="0">
                  <c:v>ÍLS</c:v>
                </c:pt>
                <c:pt idx="1">
                  <c:v>Landsvirkjun</c:v>
                </c:pt>
                <c:pt idx="2">
                  <c:v>LÍN</c:v>
                </c:pt>
                <c:pt idx="3">
                  <c:v>Byggðastofnun</c:v>
                </c:pt>
                <c:pt idx="4">
                  <c:v>Farice</c:v>
                </c:pt>
              </c:strCache>
            </c:strRef>
          </c:cat>
          <c:val>
            <c:numRef>
              <c:f>'63'!$B$3:$B$7</c:f>
              <c:numCache>
                <c:formatCode>General</c:formatCode>
                <c:ptCount val="5"/>
                <c:pt idx="0">
                  <c:v>777.71600000000001</c:v>
                </c:pt>
                <c:pt idx="1">
                  <c:v>93.43</c:v>
                </c:pt>
                <c:pt idx="2">
                  <c:v>60.325000000000003</c:v>
                </c:pt>
                <c:pt idx="3">
                  <c:v>11.569000000000001</c:v>
                </c:pt>
                <c:pt idx="4">
                  <c:v>5.508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9C8-4289-912D-EB06B8154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481089587910096E-2"/>
          <c:y val="0.102630673787316"/>
          <c:w val="0.81499158790101889"/>
          <c:h val="0.6731742496200910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'64'!$B$2</c:f>
              <c:strCache>
                <c:ptCount val="1"/>
                <c:pt idx="0">
                  <c:v>Ófjármagnaðar lífeyrisskuldbindingar A-hluta ríkissjóðs</c:v>
                </c:pt>
              </c:strCache>
            </c:strRef>
          </c:tx>
          <c:spPr>
            <a:solidFill>
              <a:srgbClr val="004185"/>
            </a:solidFill>
            <a:ln>
              <a:noFill/>
            </a:ln>
            <a:effectLst/>
          </c:spPr>
          <c:invertIfNegative val="0"/>
          <c:val>
            <c:numRef>
              <c:f>'64'!$B$3:$B$16</c:f>
              <c:numCache>
                <c:formatCode>0</c:formatCode>
                <c:ptCount val="14"/>
                <c:pt idx="0">
                  <c:v>191.34299999999999</c:v>
                </c:pt>
                <c:pt idx="1">
                  <c:v>210.077</c:v>
                </c:pt>
                <c:pt idx="2">
                  <c:v>230.65199999999999</c:v>
                </c:pt>
                <c:pt idx="3">
                  <c:v>342.93900000000002</c:v>
                </c:pt>
                <c:pt idx="4">
                  <c:v>339.86399999999998</c:v>
                </c:pt>
                <c:pt idx="5">
                  <c:v>345.10899999999998</c:v>
                </c:pt>
                <c:pt idx="6">
                  <c:v>372.99900000000002</c:v>
                </c:pt>
                <c:pt idx="7">
                  <c:v>388.471</c:v>
                </c:pt>
                <c:pt idx="8">
                  <c:v>407.73399999999998</c:v>
                </c:pt>
                <c:pt idx="9">
                  <c:v>435.60700000000003</c:v>
                </c:pt>
                <c:pt idx="10">
                  <c:v>508.423</c:v>
                </c:pt>
                <c:pt idx="11">
                  <c:v>611.29999999999995</c:v>
                </c:pt>
                <c:pt idx="12">
                  <c:v>619</c:v>
                </c:pt>
                <c:pt idx="13">
                  <c:v>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29-48EA-83B6-782E3269C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8863360"/>
        <c:axId val="228873344"/>
      </c:barChart>
      <c:lineChart>
        <c:grouping val="standard"/>
        <c:varyColors val="0"/>
        <c:ser>
          <c:idx val="1"/>
          <c:order val="0"/>
          <c:tx>
            <c:strRef>
              <c:f>'64'!$A$2</c:f>
              <c:strCache>
                <c:ptCount val="1"/>
                <c:pt idx="0">
                  <c:v>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'64'!$A$3:$A$16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29-48EA-83B6-782E3269C846}"/>
            </c:ext>
          </c:extLst>
        </c:ser>
        <c:ser>
          <c:idx val="2"/>
          <c:order val="2"/>
          <c:tx>
            <c:strRef>
              <c:f>'64'!$C$2</c:f>
              <c:strCache>
                <c:ptCount val="1"/>
                <c:pt idx="0">
                  <c:v>Ófjármagnaðar lífeyrisskuldbindingar A-hluta ríkissjóðs (hægri ás)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'64'!$C$3:$C$16</c:f>
              <c:numCache>
                <c:formatCode>0</c:formatCode>
                <c:ptCount val="14"/>
                <c:pt idx="0">
                  <c:v>18.070285452014485</c:v>
                </c:pt>
                <c:pt idx="1">
                  <c:v>17.386910634240653</c:v>
                </c:pt>
                <c:pt idx="2">
                  <c:v>16.736458751317898</c:v>
                </c:pt>
                <c:pt idx="3">
                  <c:v>21.777651900739748</c:v>
                </c:pt>
                <c:pt idx="4">
                  <c:v>20.880566360111494</c:v>
                </c:pt>
                <c:pt idx="5">
                  <c:v>20.631618341155924</c:v>
                </c:pt>
                <c:pt idx="6">
                  <c:v>21.220917167085304</c:v>
                </c:pt>
                <c:pt idx="7">
                  <c:v>21.092734055879014</c:v>
                </c:pt>
                <c:pt idx="8">
                  <c:v>20.813788533819711</c:v>
                </c:pt>
                <c:pt idx="9">
                  <c:v>21.007687262485774</c:v>
                </c:pt>
                <c:pt idx="10">
                  <c:v>22.1636671799012</c:v>
                </c:pt>
                <c:pt idx="11">
                  <c:v>24.5409757617217</c:v>
                </c:pt>
                <c:pt idx="12">
                  <c:v>23.689490859645314</c:v>
                </c:pt>
                <c:pt idx="13">
                  <c:v>23.008485757142765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29-48EA-83B6-782E3269C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877440"/>
        <c:axId val="228875264"/>
      </c:lineChart>
      <c:catAx>
        <c:axId val="228863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97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228873344"/>
        <c:crosses val="autoZero"/>
        <c:auto val="1"/>
        <c:lblAlgn val="ctr"/>
        <c:lblOffset val="100"/>
        <c:noMultiLvlLbl val="0"/>
      </c:catAx>
      <c:valAx>
        <c:axId val="228873344"/>
        <c:scaling>
          <c:orientation val="minMax"/>
          <c:max val="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33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r>
                  <a:rPr lang="is-IS"/>
                  <a:t>ma.kr.</a:t>
                </a:r>
              </a:p>
            </c:rich>
          </c:tx>
          <c:layout>
            <c:manualLayout>
              <c:xMode val="edge"/>
              <c:yMode val="edge"/>
              <c:x val="3.1148641078574804E-2"/>
              <c:y val="3.124578810570633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33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FiraGO Light" panose="020B0403050000020004" pitchFamily="34" charset="0"/>
                  <a:ea typeface="+mn-ea"/>
                  <a:cs typeface="FiraGO Light" panose="020B0403050000020004" pitchFamily="34" charset="0"/>
                </a:defRPr>
              </a:pPr>
              <a:endParaRPr lang="LID4096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97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228863360"/>
        <c:crosses val="autoZero"/>
        <c:crossBetween val="between"/>
        <c:majorUnit val="100"/>
      </c:valAx>
      <c:valAx>
        <c:axId val="228875264"/>
        <c:scaling>
          <c:orientation val="minMax"/>
          <c:max val="35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33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r>
                  <a:rPr lang="is-IS"/>
                  <a:t>% af</a:t>
                </a:r>
                <a:r>
                  <a:rPr lang="is-IS" baseline="0"/>
                  <a:t> VLF</a:t>
                </a:r>
                <a:endParaRPr lang="is-IS"/>
              </a:p>
            </c:rich>
          </c:tx>
          <c:layout>
            <c:manualLayout>
              <c:xMode val="edge"/>
              <c:yMode val="edge"/>
              <c:x val="0.88810208139517866"/>
              <c:y val="3.443092340730136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33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FiraGO Light" panose="020B0403050000020004" pitchFamily="34" charset="0"/>
                  <a:ea typeface="+mn-ea"/>
                  <a:cs typeface="FiraGO Light" panose="020B0403050000020004" pitchFamily="34" charset="0"/>
                </a:defRPr>
              </a:pPr>
              <a:endParaRPr lang="LID4096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97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228877440"/>
        <c:crosses val="max"/>
        <c:crossBetween val="between"/>
        <c:majorUnit val="5"/>
      </c:valAx>
      <c:catAx>
        <c:axId val="228877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288752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655900543893431"/>
          <c:y val="0.88326181319338937"/>
          <c:w val="0.77593078612883859"/>
          <c:h val="0.116738174394867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97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Vextir af lánum ríkissjóðs á mann í þús. kr. </a:t>
            </a:r>
          </a:p>
        </c:rich>
      </c:tx>
      <c:layout>
        <c:manualLayout>
          <c:xMode val="edge"/>
          <c:yMode val="edge"/>
          <c:x val="9.5444444444444443E-2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418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ID4096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'67'!$A$2:$A$12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'67'!$B$2:$B$12</c:f>
              <c:numCache>
                <c:formatCode>0</c:formatCode>
                <c:ptCount val="11"/>
                <c:pt idx="0">
                  <c:v>263.95881866686705</c:v>
                </c:pt>
                <c:pt idx="1">
                  <c:v>214.40040298460471</c:v>
                </c:pt>
                <c:pt idx="2">
                  <c:v>205.99650810797229</c:v>
                </c:pt>
                <c:pt idx="3">
                  <c:v>236.56418681060782</c:v>
                </c:pt>
                <c:pt idx="4">
                  <c:v>231.15855799314605</c:v>
                </c:pt>
                <c:pt idx="5">
                  <c:v>241.34786333446945</c:v>
                </c:pt>
                <c:pt idx="6">
                  <c:v>240.96019446976604</c:v>
                </c:pt>
                <c:pt idx="7">
                  <c:v>211.71085830108055</c:v>
                </c:pt>
                <c:pt idx="8">
                  <c:v>217.82242595663058</c:v>
                </c:pt>
                <c:pt idx="9">
                  <c:v>138.03989094561632</c:v>
                </c:pt>
                <c:pt idx="10">
                  <c:v>107.56573695135171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7C-47F0-8A25-FC0445106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2501344"/>
        <c:axId val="552504296"/>
      </c:barChart>
      <c:catAx>
        <c:axId val="55250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552504296"/>
        <c:crosses val="autoZero"/>
        <c:auto val="1"/>
        <c:lblAlgn val="ctr"/>
        <c:lblOffset val="100"/>
        <c:noMultiLvlLbl val="0"/>
      </c:catAx>
      <c:valAx>
        <c:axId val="552504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552501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r>
              <a:rPr lang="da-DK"/>
              <a:t>Vísitala heildarlauna, 2013 = 100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'6'!$C$3</c:f>
              <c:strCache>
                <c:ptCount val="1"/>
                <c:pt idx="0">
                  <c:v>Breyting milli ára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'6'!$A$4:$A$9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'6'!$C$4:$C$9</c:f>
              <c:numCache>
                <c:formatCode>0%</c:formatCode>
                <c:ptCount val="6"/>
                <c:pt idx="0">
                  <c:v>6.0951105157401209E-2</c:v>
                </c:pt>
                <c:pt idx="1">
                  <c:v>6.534090909090895E-2</c:v>
                </c:pt>
                <c:pt idx="2">
                  <c:v>7.9111111111111132E-2</c:v>
                </c:pt>
                <c:pt idx="3">
                  <c:v>9.8572213069741954E-2</c:v>
                </c:pt>
                <c:pt idx="4">
                  <c:v>6.7483129217695392E-2</c:v>
                </c:pt>
                <c:pt idx="5">
                  <c:v>5.3851557012409401E-2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95-4A25-A0D7-5B6D93C1E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809149936"/>
        <c:axId val="809158792"/>
      </c:barChart>
      <c:lineChart>
        <c:grouping val="standard"/>
        <c:varyColors val="0"/>
        <c:ser>
          <c:idx val="0"/>
          <c:order val="0"/>
          <c:tx>
            <c:strRef>
              <c:f>'6'!$B$3</c:f>
              <c:strCache>
                <c:ptCount val="1"/>
                <c:pt idx="0">
                  <c:v>Vísitala heildarlauna (h.ás)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'6'!$A$4:$A$9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'6'!$B$4:$B$9</c:f>
              <c:numCache>
                <c:formatCode>0.0</c:formatCode>
                <c:ptCount val="6"/>
                <c:pt idx="0">
                  <c:v>100</c:v>
                </c:pt>
                <c:pt idx="1">
                  <c:v>106.53409090909089</c:v>
                </c:pt>
                <c:pt idx="2">
                  <c:v>114.96212121212122</c:v>
                </c:pt>
                <c:pt idx="3">
                  <c:v>126.29419191919192</c:v>
                </c:pt>
                <c:pt idx="4">
                  <c:v>134.81691919191917</c:v>
                </c:pt>
                <c:pt idx="5">
                  <c:v>142.07702020202021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95-4A25-A0D7-5B6D93C1E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8483280"/>
        <c:axId val="818488856"/>
      </c:lineChart>
      <c:catAx>
        <c:axId val="80914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809158792"/>
        <c:crosses val="autoZero"/>
        <c:auto val="1"/>
        <c:lblAlgn val="ctr"/>
        <c:lblOffset val="100"/>
        <c:noMultiLvlLbl val="0"/>
      </c:catAx>
      <c:valAx>
        <c:axId val="809158792"/>
        <c:scaling>
          <c:orientation val="minMax"/>
          <c:max val="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809149936"/>
        <c:crosses val="autoZero"/>
        <c:crossBetween val="between"/>
      </c:valAx>
      <c:valAx>
        <c:axId val="818488856"/>
        <c:scaling>
          <c:orientation val="minMax"/>
          <c:max val="150"/>
          <c:min val="10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818483280"/>
        <c:crosses val="max"/>
        <c:crossBetween val="between"/>
        <c:majorUnit val="10"/>
      </c:valAx>
      <c:catAx>
        <c:axId val="818483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84888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r>
              <a:rPr lang="da-DK"/>
              <a:t>Þjóðhagslegur sparnaður (% af VLF)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'7'!$B$3</c:f>
              <c:strCache>
                <c:ptCount val="1"/>
                <c:pt idx="0">
                  <c:v>Sparnaður nettó (ráðstöfunartekjur - neysla)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'7'!$A$4:$A$42</c:f>
              <c:numCache>
                <c:formatCode>General</c:formatCode>
                <c:ptCount val="3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</c:numCache>
            </c:numRef>
          </c:cat>
          <c:val>
            <c:numRef>
              <c:f>'7'!$B$4:$B$42</c:f>
              <c:numCache>
                <c:formatCode>0</c:formatCode>
                <c:ptCount val="39"/>
                <c:pt idx="0">
                  <c:v>6.65</c:v>
                </c:pt>
                <c:pt idx="1">
                  <c:v>4.05</c:v>
                </c:pt>
                <c:pt idx="2">
                  <c:v>0.55000000000000004</c:v>
                </c:pt>
                <c:pt idx="3">
                  <c:v>-1.4</c:v>
                </c:pt>
                <c:pt idx="4">
                  <c:v>-0.48</c:v>
                </c:pt>
                <c:pt idx="5">
                  <c:v>-2.0299999999999998</c:v>
                </c:pt>
                <c:pt idx="6">
                  <c:v>0.8</c:v>
                </c:pt>
                <c:pt idx="7">
                  <c:v>0.72</c:v>
                </c:pt>
                <c:pt idx="8">
                  <c:v>0.66</c:v>
                </c:pt>
                <c:pt idx="9">
                  <c:v>-0.11</c:v>
                </c:pt>
                <c:pt idx="10">
                  <c:v>-0.74</c:v>
                </c:pt>
                <c:pt idx="11">
                  <c:v>-0.28999999999999998</c:v>
                </c:pt>
                <c:pt idx="12">
                  <c:v>-0.28000000000000003</c:v>
                </c:pt>
                <c:pt idx="13">
                  <c:v>1.99</c:v>
                </c:pt>
                <c:pt idx="14">
                  <c:v>3.22</c:v>
                </c:pt>
                <c:pt idx="15">
                  <c:v>4.42</c:v>
                </c:pt>
                <c:pt idx="16">
                  <c:v>5.25</c:v>
                </c:pt>
                <c:pt idx="17">
                  <c:v>6.51</c:v>
                </c:pt>
                <c:pt idx="18">
                  <c:v>6.38</c:v>
                </c:pt>
                <c:pt idx="19">
                  <c:v>3.83</c:v>
                </c:pt>
                <c:pt idx="20">
                  <c:v>2.14</c:v>
                </c:pt>
                <c:pt idx="21">
                  <c:v>5.34</c:v>
                </c:pt>
                <c:pt idx="22">
                  <c:v>7.96</c:v>
                </c:pt>
                <c:pt idx="23">
                  <c:v>3.31</c:v>
                </c:pt>
                <c:pt idx="24">
                  <c:v>2.5</c:v>
                </c:pt>
                <c:pt idx="25">
                  <c:v>1.01</c:v>
                </c:pt>
                <c:pt idx="26">
                  <c:v>-0.47</c:v>
                </c:pt>
                <c:pt idx="27">
                  <c:v>2.23</c:v>
                </c:pt>
                <c:pt idx="28">
                  <c:v>-12.36</c:v>
                </c:pt>
                <c:pt idx="29">
                  <c:v>-12.94</c:v>
                </c:pt>
                <c:pt idx="30">
                  <c:v>-10.199999999999999</c:v>
                </c:pt>
                <c:pt idx="31">
                  <c:v>-6.34</c:v>
                </c:pt>
                <c:pt idx="32">
                  <c:v>-4.46</c:v>
                </c:pt>
                <c:pt idx="33">
                  <c:v>5.2</c:v>
                </c:pt>
                <c:pt idx="34">
                  <c:v>6.04</c:v>
                </c:pt>
                <c:pt idx="35">
                  <c:v>10.33</c:v>
                </c:pt>
                <c:pt idx="36">
                  <c:v>15.03</c:v>
                </c:pt>
                <c:pt idx="37">
                  <c:v>12.1</c:v>
                </c:pt>
                <c:pt idx="38">
                  <c:v>11.47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F6-44E9-922A-FCAE7072E97E}"/>
            </c:ext>
          </c:extLst>
        </c:ser>
        <c:ser>
          <c:idx val="1"/>
          <c:order val="1"/>
          <c:tx>
            <c:strRef>
              <c:f>'7'!$C$3</c:f>
              <c:strCache>
                <c:ptCount val="1"/>
                <c:pt idx="0">
                  <c:v>Sparnaður brúttó (fjárfesting + viðskiptajöfnuður)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'7'!$A$4:$A$42</c:f>
              <c:numCache>
                <c:formatCode>General</c:formatCode>
                <c:ptCount val="39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</c:numCache>
            </c:numRef>
          </c:cat>
          <c:val>
            <c:numRef>
              <c:f>'7'!$C$4:$C$42</c:f>
              <c:numCache>
                <c:formatCode>0</c:formatCode>
                <c:ptCount val="39"/>
                <c:pt idx="0">
                  <c:v>25.11</c:v>
                </c:pt>
                <c:pt idx="1">
                  <c:v>22.65</c:v>
                </c:pt>
                <c:pt idx="2">
                  <c:v>20.079999999999998</c:v>
                </c:pt>
                <c:pt idx="3">
                  <c:v>19.23</c:v>
                </c:pt>
                <c:pt idx="4">
                  <c:v>18.63</c:v>
                </c:pt>
                <c:pt idx="5">
                  <c:v>17.02</c:v>
                </c:pt>
                <c:pt idx="6">
                  <c:v>19.079999999999998</c:v>
                </c:pt>
                <c:pt idx="7">
                  <c:v>17.45</c:v>
                </c:pt>
                <c:pt idx="8">
                  <c:v>17.43</c:v>
                </c:pt>
                <c:pt idx="9">
                  <c:v>17.46</c:v>
                </c:pt>
                <c:pt idx="10">
                  <c:v>16.899999999999999</c:v>
                </c:pt>
                <c:pt idx="11">
                  <c:v>16.05</c:v>
                </c:pt>
                <c:pt idx="12">
                  <c:v>15.73</c:v>
                </c:pt>
                <c:pt idx="13">
                  <c:v>17.61</c:v>
                </c:pt>
                <c:pt idx="14">
                  <c:v>17.940000000000001</c:v>
                </c:pt>
                <c:pt idx="15">
                  <c:v>18.350000000000001</c:v>
                </c:pt>
                <c:pt idx="16">
                  <c:v>18.27</c:v>
                </c:pt>
                <c:pt idx="17">
                  <c:v>19.39</c:v>
                </c:pt>
                <c:pt idx="18">
                  <c:v>18.68</c:v>
                </c:pt>
                <c:pt idx="19">
                  <c:v>16.47</c:v>
                </c:pt>
                <c:pt idx="20">
                  <c:v>14.76</c:v>
                </c:pt>
                <c:pt idx="21">
                  <c:v>18.649999999999999</c:v>
                </c:pt>
                <c:pt idx="22">
                  <c:v>20.98</c:v>
                </c:pt>
                <c:pt idx="23">
                  <c:v>16.41</c:v>
                </c:pt>
                <c:pt idx="24">
                  <c:v>15.01</c:v>
                </c:pt>
                <c:pt idx="25">
                  <c:v>13.7</c:v>
                </c:pt>
                <c:pt idx="26">
                  <c:v>13.13</c:v>
                </c:pt>
                <c:pt idx="27">
                  <c:v>16.190000000000001</c:v>
                </c:pt>
                <c:pt idx="28">
                  <c:v>3.91</c:v>
                </c:pt>
                <c:pt idx="29">
                  <c:v>5.58</c:v>
                </c:pt>
                <c:pt idx="30">
                  <c:v>7.51</c:v>
                </c:pt>
                <c:pt idx="31">
                  <c:v>10.38</c:v>
                </c:pt>
                <c:pt idx="32">
                  <c:v>12.26</c:v>
                </c:pt>
                <c:pt idx="33">
                  <c:v>21.17</c:v>
                </c:pt>
                <c:pt idx="34">
                  <c:v>21.22</c:v>
                </c:pt>
                <c:pt idx="35">
                  <c:v>24.66</c:v>
                </c:pt>
                <c:pt idx="36">
                  <c:v>28.74</c:v>
                </c:pt>
                <c:pt idx="37">
                  <c:v>25.77</c:v>
                </c:pt>
                <c:pt idx="38">
                  <c:v>25.52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F6-44E9-922A-FCAE7072E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0751560"/>
        <c:axId val="810755496"/>
      </c:lineChart>
      <c:catAx>
        <c:axId val="810751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810755496"/>
        <c:crosses val="autoZero"/>
        <c:auto val="1"/>
        <c:lblAlgn val="ctr"/>
        <c:lblOffset val="100"/>
        <c:noMultiLvlLbl val="0"/>
      </c:catAx>
      <c:valAx>
        <c:axId val="810755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810751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r>
              <a:rPr lang="da-DK"/>
              <a:t>Breyting milli ára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'8'!$B$3</c:f>
              <c:strCache>
                <c:ptCount val="1"/>
                <c:pt idx="0">
                  <c:v>Fjöldi ferðamanna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'8'!$A$4:$A$16</c:f>
              <c:numCache>
                <c:formatCode>mmm\-yy</c:formatCode>
                <c:ptCount val="13"/>
                <c:pt idx="0">
                  <c:v>43282</c:v>
                </c:pt>
                <c:pt idx="1">
                  <c:v>43313</c:v>
                </c:pt>
                <c:pt idx="2">
                  <c:v>43344</c:v>
                </c:pt>
                <c:pt idx="3">
                  <c:v>43374</c:v>
                </c:pt>
                <c:pt idx="4">
                  <c:v>43405</c:v>
                </c:pt>
                <c:pt idx="5">
                  <c:v>43435</c:v>
                </c:pt>
                <c:pt idx="6">
                  <c:v>43466</c:v>
                </c:pt>
                <c:pt idx="7">
                  <c:v>43497</c:v>
                </c:pt>
                <c:pt idx="8">
                  <c:v>43525</c:v>
                </c:pt>
                <c:pt idx="9">
                  <c:v>43556</c:v>
                </c:pt>
                <c:pt idx="10">
                  <c:v>43586</c:v>
                </c:pt>
                <c:pt idx="11">
                  <c:v>43617</c:v>
                </c:pt>
                <c:pt idx="12">
                  <c:v>43647</c:v>
                </c:pt>
              </c:numCache>
            </c:numRef>
          </c:cat>
          <c:val>
            <c:numRef>
              <c:f>'8'!$B$4:$B$16</c:f>
              <c:numCache>
                <c:formatCode>0%</c:formatCode>
                <c:ptCount val="13"/>
                <c:pt idx="0">
                  <c:v>2.4613857016769547E-2</c:v>
                </c:pt>
                <c:pt idx="1">
                  <c:v>2.5411440075459923E-2</c:v>
                </c:pt>
                <c:pt idx="2">
                  <c:v>0.13632618227833193</c:v>
                </c:pt>
                <c:pt idx="3">
                  <c:v>9.733452800422171E-2</c:v>
                </c:pt>
                <c:pt idx="4">
                  <c:v>3.7451345054306806E-2</c:v>
                </c:pt>
                <c:pt idx="5">
                  <c:v>1.4714581484767786E-2</c:v>
                </c:pt>
                <c:pt idx="6">
                  <c:v>-5.7695044352133573E-2</c:v>
                </c:pt>
                <c:pt idx="7">
                  <c:v>-6.9178775347018329E-2</c:v>
                </c:pt>
                <c:pt idx="8">
                  <c:v>-1.6664644258382877E-2</c:v>
                </c:pt>
                <c:pt idx="9">
                  <c:v>-0.18464802000664182</c:v>
                </c:pt>
                <c:pt idx="10">
                  <c:v>-0.23560275962236743</c:v>
                </c:pt>
                <c:pt idx="11">
                  <c:v>-0.16659397795394104</c:v>
                </c:pt>
                <c:pt idx="12">
                  <c:v>-0.16988439161130309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E7-42CF-86CF-E1F582E58CD3}"/>
            </c:ext>
          </c:extLst>
        </c:ser>
        <c:ser>
          <c:idx val="1"/>
          <c:order val="1"/>
          <c:tx>
            <c:strRef>
              <c:f>'8'!$C$3</c:f>
              <c:strCache>
                <c:ptCount val="1"/>
                <c:pt idx="0">
                  <c:v>Gistinætur útlendinga á hótelum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'8'!$A$4:$A$16</c:f>
              <c:numCache>
                <c:formatCode>mmm\-yy</c:formatCode>
                <c:ptCount val="13"/>
                <c:pt idx="0">
                  <c:v>43282</c:v>
                </c:pt>
                <c:pt idx="1">
                  <c:v>43313</c:v>
                </c:pt>
                <c:pt idx="2">
                  <c:v>43344</c:v>
                </c:pt>
                <c:pt idx="3">
                  <c:v>43374</c:v>
                </c:pt>
                <c:pt idx="4">
                  <c:v>43405</c:v>
                </c:pt>
                <c:pt idx="5">
                  <c:v>43435</c:v>
                </c:pt>
                <c:pt idx="6">
                  <c:v>43466</c:v>
                </c:pt>
                <c:pt idx="7">
                  <c:v>43497</c:v>
                </c:pt>
                <c:pt idx="8">
                  <c:v>43525</c:v>
                </c:pt>
                <c:pt idx="9">
                  <c:v>43556</c:v>
                </c:pt>
                <c:pt idx="10">
                  <c:v>43586</c:v>
                </c:pt>
                <c:pt idx="11">
                  <c:v>43617</c:v>
                </c:pt>
                <c:pt idx="12">
                  <c:v>43647</c:v>
                </c:pt>
              </c:numCache>
            </c:numRef>
          </c:cat>
          <c:val>
            <c:numRef>
              <c:f>'8'!$C$4:$C$16</c:f>
              <c:numCache>
                <c:formatCode>0%</c:formatCode>
                <c:ptCount val="13"/>
                <c:pt idx="0">
                  <c:v>1.7317450573301363E-2</c:v>
                </c:pt>
                <c:pt idx="1">
                  <c:v>8.0748003948081903E-2</c:v>
                </c:pt>
                <c:pt idx="2">
                  <c:v>0.13225646933052837</c:v>
                </c:pt>
                <c:pt idx="3">
                  <c:v>0.10788784886322533</c:v>
                </c:pt>
                <c:pt idx="4">
                  <c:v>-8.9776021566926323E-3</c:v>
                </c:pt>
                <c:pt idx="5">
                  <c:v>-1.3237456501571376E-3</c:v>
                </c:pt>
                <c:pt idx="6">
                  <c:v>-7.7951179864257703E-2</c:v>
                </c:pt>
                <c:pt idx="7">
                  <c:v>-2.5212620625056359E-2</c:v>
                </c:pt>
                <c:pt idx="8">
                  <c:v>-6.3295653104161742E-3</c:v>
                </c:pt>
                <c:pt idx="9">
                  <c:v>-2.5845750722073069E-2</c:v>
                </c:pt>
                <c:pt idx="10">
                  <c:v>-1.2928863880191765E-2</c:v>
                </c:pt>
                <c:pt idx="11">
                  <c:v>-3.9179867347101327E-2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E7-42CF-86CF-E1F582E58CD3}"/>
            </c:ext>
          </c:extLst>
        </c:ser>
        <c:ser>
          <c:idx val="2"/>
          <c:order val="2"/>
          <c:tx>
            <c:strRef>
              <c:f>'8'!$D$3</c:f>
              <c:strCache>
                <c:ptCount val="1"/>
                <c:pt idx="0">
                  <c:v>Gestakomur á Gullfoss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'8'!$A$4:$A$16</c:f>
              <c:numCache>
                <c:formatCode>mmm\-yy</c:formatCode>
                <c:ptCount val="13"/>
                <c:pt idx="0">
                  <c:v>43282</c:v>
                </c:pt>
                <c:pt idx="1">
                  <c:v>43313</c:v>
                </c:pt>
                <c:pt idx="2">
                  <c:v>43344</c:v>
                </c:pt>
                <c:pt idx="3">
                  <c:v>43374</c:v>
                </c:pt>
                <c:pt idx="4">
                  <c:v>43405</c:v>
                </c:pt>
                <c:pt idx="5">
                  <c:v>43435</c:v>
                </c:pt>
                <c:pt idx="6">
                  <c:v>43466</c:v>
                </c:pt>
                <c:pt idx="7">
                  <c:v>43497</c:v>
                </c:pt>
                <c:pt idx="8">
                  <c:v>43525</c:v>
                </c:pt>
                <c:pt idx="9">
                  <c:v>43556</c:v>
                </c:pt>
                <c:pt idx="10">
                  <c:v>43586</c:v>
                </c:pt>
                <c:pt idx="11">
                  <c:v>43617</c:v>
                </c:pt>
                <c:pt idx="12">
                  <c:v>43647</c:v>
                </c:pt>
              </c:numCache>
            </c:numRef>
          </c:cat>
          <c:val>
            <c:numRef>
              <c:f>'8'!$D$4:$D$16</c:f>
              <c:numCache>
                <c:formatCode>0%</c:formatCode>
                <c:ptCount val="13"/>
                <c:pt idx="0">
                  <c:v>-2.4E-2</c:v>
                </c:pt>
                <c:pt idx="1">
                  <c:v>-7.4999999999999997E-3</c:v>
                </c:pt>
                <c:pt idx="2">
                  <c:v>0.1061</c:v>
                </c:pt>
                <c:pt idx="3">
                  <c:v>7.8899999999999998E-2</c:v>
                </c:pt>
                <c:pt idx="4">
                  <c:v>1.52E-2</c:v>
                </c:pt>
                <c:pt idx="5">
                  <c:v>-2.6200000000000001E-2</c:v>
                </c:pt>
                <c:pt idx="6">
                  <c:v>-0.16850000000000001</c:v>
                </c:pt>
                <c:pt idx="7">
                  <c:v>4.9000000000000002E-2</c:v>
                </c:pt>
                <c:pt idx="8">
                  <c:v>-0.115</c:v>
                </c:pt>
                <c:pt idx="9">
                  <c:v>-0.1045</c:v>
                </c:pt>
                <c:pt idx="10">
                  <c:v>-0.1014</c:v>
                </c:pt>
                <c:pt idx="11">
                  <c:v>-8.4400000000000003E-2</c:v>
                </c:pt>
                <c:pt idx="12">
                  <c:v>-7.4200000000000002E-2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E7-42CF-86CF-E1F582E58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9648768"/>
        <c:axId val="819649096"/>
      </c:lineChart>
      <c:dateAx>
        <c:axId val="8196487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819649096"/>
        <c:crosses val="autoZero"/>
        <c:auto val="1"/>
        <c:lblOffset val="100"/>
        <c:baseTimeUnit val="months"/>
      </c:dateAx>
      <c:valAx>
        <c:axId val="819649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81964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r>
              <a:rPr lang="da-DK"/>
              <a:t>Fastir vextir verðtryggðra íbúðalána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'9'!$A$3:$A$34</c:f>
              <c:numCache>
                <c:formatCode>mmm\-yy</c:formatCode>
                <c:ptCount val="3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43678</c:v>
                </c:pt>
                <c:pt idx="31">
                  <c:v>43709</c:v>
                </c:pt>
              </c:numCache>
            </c:numRef>
          </c:cat>
          <c:val>
            <c:numRef>
              <c:f>'9'!$B$3:$B$34</c:f>
              <c:numCache>
                <c:formatCode>0.0%</c:formatCode>
                <c:ptCount val="32"/>
                <c:pt idx="0">
                  <c:v>3.8333333333333337E-2</c:v>
                </c:pt>
                <c:pt idx="1">
                  <c:v>3.8333333333333337E-2</c:v>
                </c:pt>
                <c:pt idx="2">
                  <c:v>3.8666666666666669E-2</c:v>
                </c:pt>
                <c:pt idx="3">
                  <c:v>3.8666666666666669E-2</c:v>
                </c:pt>
                <c:pt idx="4">
                  <c:v>3.8666666666666669E-2</c:v>
                </c:pt>
                <c:pt idx="5">
                  <c:v>3.8666666666666669E-2</c:v>
                </c:pt>
                <c:pt idx="6">
                  <c:v>3.8666666666666669E-2</c:v>
                </c:pt>
                <c:pt idx="7">
                  <c:v>3.8666666666666669E-2</c:v>
                </c:pt>
                <c:pt idx="8">
                  <c:v>3.8666666666666669E-2</c:v>
                </c:pt>
                <c:pt idx="9">
                  <c:v>3.8333333333333337E-2</c:v>
                </c:pt>
                <c:pt idx="10">
                  <c:v>3.8333333333333337E-2</c:v>
                </c:pt>
                <c:pt idx="11">
                  <c:v>3.8333333333333337E-2</c:v>
                </c:pt>
                <c:pt idx="12">
                  <c:v>3.8333333333333337E-2</c:v>
                </c:pt>
                <c:pt idx="13">
                  <c:v>3.8333333333333337E-2</c:v>
                </c:pt>
                <c:pt idx="14">
                  <c:v>3.8333333333333337E-2</c:v>
                </c:pt>
                <c:pt idx="15">
                  <c:v>3.8333333333333337E-2</c:v>
                </c:pt>
                <c:pt idx="16">
                  <c:v>3.8333333333333337E-2</c:v>
                </c:pt>
                <c:pt idx="17">
                  <c:v>3.8333333333333337E-2</c:v>
                </c:pt>
                <c:pt idx="18">
                  <c:v>3.8166666666666661E-2</c:v>
                </c:pt>
                <c:pt idx="19">
                  <c:v>3.8166666666666661E-2</c:v>
                </c:pt>
                <c:pt idx="20">
                  <c:v>3.8166666666666661E-2</c:v>
                </c:pt>
                <c:pt idx="21">
                  <c:v>3.8166666666666661E-2</c:v>
                </c:pt>
                <c:pt idx="22">
                  <c:v>3.8166666666666661E-2</c:v>
                </c:pt>
                <c:pt idx="23">
                  <c:v>3.7900000000000003E-2</c:v>
                </c:pt>
                <c:pt idx="24">
                  <c:v>3.7900000000000003E-2</c:v>
                </c:pt>
                <c:pt idx="25">
                  <c:v>3.7566666666666665E-2</c:v>
                </c:pt>
                <c:pt idx="26">
                  <c:v>3.6466666666666668E-2</c:v>
                </c:pt>
                <c:pt idx="27">
                  <c:v>3.6300000000000006E-2</c:v>
                </c:pt>
                <c:pt idx="28">
                  <c:v>3.613333333333333E-2</c:v>
                </c:pt>
                <c:pt idx="29">
                  <c:v>3.3966666666666673E-2</c:v>
                </c:pt>
                <c:pt idx="30">
                  <c:v>3.2966666666666672E-2</c:v>
                </c:pt>
                <c:pt idx="31">
                  <c:v>3.2000000000000001E-2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8A-482A-B787-499AE67BB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0251160"/>
        <c:axId val="490252800"/>
      </c:lineChart>
      <c:dateAx>
        <c:axId val="4902511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490252800"/>
        <c:crosses val="autoZero"/>
        <c:auto val="1"/>
        <c:lblOffset val="100"/>
        <c:baseTimeUnit val="months"/>
      </c:dateAx>
      <c:valAx>
        <c:axId val="490252800"/>
        <c:scaling>
          <c:orientation val="minMax"/>
          <c:min val="3.0000000000000006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490251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r>
              <a:rPr lang="da-DK"/>
              <a:t>Fjárfesting (% af VLF)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'10'!$B$3</c:f>
              <c:strCache>
                <c:ptCount val="1"/>
                <c:pt idx="0">
                  <c:v>Atvinnuvegir (vinstri ás)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'10'!$A$4:$A$15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'10'!$B$4:$B$15</c:f>
              <c:numCache>
                <c:formatCode>0.0%</c:formatCode>
                <c:ptCount val="12"/>
                <c:pt idx="0">
                  <c:v>8.7535324223614361E-2</c:v>
                </c:pt>
                <c:pt idx="1">
                  <c:v>0.10483218078221762</c:v>
                </c:pt>
                <c:pt idx="2">
                  <c:v>0.11043372830639035</c:v>
                </c:pt>
                <c:pt idx="3">
                  <c:v>0.10335989333120976</c:v>
                </c:pt>
                <c:pt idx="4">
                  <c:v>0.11402611933100561</c:v>
                </c:pt>
                <c:pt idx="5">
                  <c:v>0.14131183444437276</c:v>
                </c:pt>
                <c:pt idx="6">
                  <c:v>0.15332629983267335</c:v>
                </c:pt>
                <c:pt idx="7">
                  <c:v>0.15250695021638819</c:v>
                </c:pt>
                <c:pt idx="8">
                  <c:v>0.14562820699887871</c:v>
                </c:pt>
                <c:pt idx="9">
                  <c:v>0.12667297581129314</c:v>
                </c:pt>
                <c:pt idx="10">
                  <c:v>0.12867943963808359</c:v>
                </c:pt>
                <c:pt idx="11">
                  <c:v>0.12717114353012032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95-41C9-AE16-28D2B79CD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240296"/>
        <c:axId val="489247512"/>
      </c:lineChart>
      <c:lineChart>
        <c:grouping val="standard"/>
        <c:varyColors val="0"/>
        <c:ser>
          <c:idx val="1"/>
          <c:order val="1"/>
          <c:tx>
            <c:strRef>
              <c:f>'10'!$C$3</c:f>
              <c:strCache>
                <c:ptCount val="1"/>
                <c:pt idx="0">
                  <c:v>Starfsemi hins opinbera (hægri ás)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'10'!$A$4:$A$15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'10'!$C$4:$C$15</c:f>
              <c:numCache>
                <c:formatCode>0.0%</c:formatCode>
                <c:ptCount val="12"/>
                <c:pt idx="0">
                  <c:v>3.1767439719402962E-2</c:v>
                </c:pt>
                <c:pt idx="1">
                  <c:v>2.6410156483348931E-2</c:v>
                </c:pt>
                <c:pt idx="2">
                  <c:v>2.4978159110270837E-2</c:v>
                </c:pt>
                <c:pt idx="3">
                  <c:v>2.7222594017951351E-2</c:v>
                </c:pt>
                <c:pt idx="4">
                  <c:v>2.9403537876888056E-2</c:v>
                </c:pt>
                <c:pt idx="5">
                  <c:v>2.7109594463344419E-2</c:v>
                </c:pt>
                <c:pt idx="6">
                  <c:v>2.5946471527168904E-2</c:v>
                </c:pt>
                <c:pt idx="7">
                  <c:v>3.0878641101334633E-2</c:v>
                </c:pt>
                <c:pt idx="8">
                  <c:v>3.338079355730135E-2</c:v>
                </c:pt>
                <c:pt idx="9">
                  <c:v>3.5775272189994066E-2</c:v>
                </c:pt>
                <c:pt idx="10">
                  <c:v>3.7617207644236705E-2</c:v>
                </c:pt>
                <c:pt idx="11">
                  <c:v>3.8481854864836344E-2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95-41C9-AE16-28D2B79CD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6623504"/>
        <c:axId val="886621864"/>
      </c:lineChart>
      <c:catAx>
        <c:axId val="489240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489247512"/>
        <c:crosses val="autoZero"/>
        <c:auto val="1"/>
        <c:lblAlgn val="ctr"/>
        <c:lblOffset val="100"/>
        <c:noMultiLvlLbl val="0"/>
      </c:catAx>
      <c:valAx>
        <c:axId val="48924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489240296"/>
        <c:crosses val="autoZero"/>
        <c:crossBetween val="between"/>
      </c:valAx>
      <c:valAx>
        <c:axId val="88662186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886623504"/>
        <c:crosses val="max"/>
        <c:crossBetween val="between"/>
      </c:valAx>
      <c:catAx>
        <c:axId val="886623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866218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r>
              <a:rPr lang="da-DK"/>
              <a:t>Spá OECD um þróun VLF í Bretlandi, 2018 = 100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'12a'!$B$3</c:f>
              <c:strCache>
                <c:ptCount val="1"/>
                <c:pt idx="0">
                  <c:v>Spá frá maí 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'12a'!$A$4:$A$6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'12a'!$B$4:$B$6</c:f>
              <c:numCache>
                <c:formatCode>General</c:formatCode>
                <c:ptCount val="3"/>
                <c:pt idx="0">
                  <c:v>100</c:v>
                </c:pt>
                <c:pt idx="1">
                  <c:v>101.2</c:v>
                </c:pt>
                <c:pt idx="2">
                  <c:v>102.212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A6-4128-8E47-AA52A40BAADE}"/>
            </c:ext>
          </c:extLst>
        </c:ser>
        <c:ser>
          <c:idx val="1"/>
          <c:order val="1"/>
          <c:tx>
            <c:strRef>
              <c:f>'12a'!$C$3</c:f>
              <c:strCache>
                <c:ptCount val="1"/>
                <c:pt idx="0">
                  <c:v>Spá frá maí 2018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'12a'!$A$4:$A$6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'12a'!$C$4:$C$6</c:f>
              <c:numCache>
                <c:formatCode>General</c:formatCode>
                <c:ptCount val="3"/>
                <c:pt idx="0">
                  <c:v>100</c:v>
                </c:pt>
                <c:pt idx="1">
                  <c:v>101.4</c:v>
                </c:pt>
                <c:pt idx="2">
                  <c:v>102.5154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A6-4128-8E47-AA52A40BA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0260344"/>
        <c:axId val="490257720"/>
      </c:lineChart>
      <c:catAx>
        <c:axId val="490260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490257720"/>
        <c:crosses val="autoZero"/>
        <c:auto val="1"/>
        <c:lblAlgn val="ctr"/>
        <c:lblOffset val="100"/>
        <c:noMultiLvlLbl val="0"/>
      </c:catAx>
      <c:valAx>
        <c:axId val="490257720"/>
        <c:scaling>
          <c:orientation val="minMax"/>
          <c:max val="1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490260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title pos="t" align="ctr" overlay="0">
      <cx:tx>
        <cx:txData>
          <cx:v>Skuldir ríkissjóðs að frádregnum innstæðum skv. skilgr. laga um opinber fjármál (% af VLF)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>
              <a:latin typeface="FiraGO Light" panose="020B0403050000020004" pitchFamily="34" charset="0"/>
              <a:ea typeface="FiraGO Light" panose="020B0403050000020004" pitchFamily="34" charset="0"/>
              <a:cs typeface="FiraGO Light" panose="020B0403050000020004" pitchFamily="34" charset="0"/>
            </a:defRPr>
          </a:pPr>
          <a:r>
            <a:rPr lang="is-I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FiraGO Light" panose="020B0403050000020004" pitchFamily="34" charset="0"/>
              <a:cs typeface="FiraGO Light" panose="020B0403050000020004" pitchFamily="34" charset="0"/>
            </a:rPr>
            <a:t>Skuldir ríkissjóðs að frádregnum innstæðum skv. skilgr. laga um opinber fjármál (% af VLF)</a:t>
          </a:r>
        </a:p>
      </cx:txPr>
    </cx:title>
    <cx:plotArea>
      <cx:plotAreaRegion>
        <cx:series layoutId="waterfall" uniqueId="{506323F1-0848-435E-B34D-1CB94069C782}">
          <cx:dataId val="0"/>
          <cx:layoutPr>
            <cx:visibility connectorLines="1"/>
            <cx:subtotals>
              <cx:idx val="6"/>
            </cx:subtotals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sz="900" b="0">
                <a:solidFill>
                  <a:srgbClr val="595959"/>
                </a:solidFill>
                <a:latin typeface="FiraGO Book" panose="020B0503050000020004" pitchFamily="34" charset="0"/>
                <a:ea typeface="FiraGO Book" panose="020B0503050000020004" pitchFamily="34" charset="0"/>
                <a:cs typeface="FiraGO Book" panose="020B0503050000020004" pitchFamily="34" charset="0"/>
              </a:defRPr>
            </a:pPr>
            <a:endParaRPr>
              <a:latin typeface="FiraGO Book" panose="020B0503050000020004" pitchFamily="34" charset="0"/>
              <a:cs typeface="FiraGO Book" panose="020B0503050000020004" pitchFamily="34" charset="0"/>
            </a:endParaRPr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900" b="0">
                <a:solidFill>
                  <a:srgbClr val="595959"/>
                </a:solidFill>
                <a:latin typeface="FiraGO Light" panose="020B0403050000020004" pitchFamily="34" charset="0"/>
                <a:ea typeface="FiraGO Light" panose="020B0403050000020004" pitchFamily="34" charset="0"/>
                <a:cs typeface="FiraGO Light" panose="020B0403050000020004" pitchFamily="34" charset="0"/>
              </a:defRPr>
            </a:pPr>
            <a:endParaRPr>
              <a:latin typeface="FiraGO Light" panose="020B0403050000020004" pitchFamily="34" charset="0"/>
              <a:cs typeface="FiraGO Light" panose="020B0403050000020004" pitchFamily="34" charset="0"/>
            </a:endParaRPr>
          </a:p>
        </cx:txPr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</cx:f>
      </cx:strDim>
      <cx:numDim type="val">
        <cx:f>_xlchart.v1.3</cx:f>
      </cx:numDim>
    </cx:data>
  </cx:chartData>
  <cx:chart>
    <cx:plotArea>
      <cx:plotAreaRegion>
        <cx:series layoutId="waterfall" uniqueId="{FBF1E5D6-873C-4299-B16D-8C3DE87C76B1}">
          <cx:dataId val="0"/>
          <cx:layoutPr>
            <cx:subtotals>
              <cx:idx val="6"/>
            </cx:subtotals>
          </cx:layoutPr>
        </cx:series>
      </cx:plotAreaRegion>
      <cx:axis id="0">
        <cx:catScaling/>
        <cx:tickLabels/>
      </cx:axis>
      <cx:axis id="1">
        <cx:valScaling/>
        <cx:title>
          <cx:tx>
            <cx:txData>
              <cx:v>% af VLF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is-IS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% af VLF</a:t>
              </a:r>
            </a:p>
          </cx:txPr>
        </cx:title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33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33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33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36.xml.rels><?xml version="1.0" encoding="UTF-8" standalone="yes"?>
<Relationships xmlns="http://schemas.openxmlformats.org/package/2006/relationships"><Relationship Id="rId1" Type="http://schemas.microsoft.com/office/2014/relationships/chartEx" Target="../charts/chartEx2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9</xdr:row>
      <xdr:rowOff>33337</xdr:rowOff>
    </xdr:from>
    <xdr:to>
      <xdr:col>8</xdr:col>
      <xdr:colOff>323850</xdr:colOff>
      <xdr:row>23</xdr:row>
      <xdr:rowOff>109537</xdr:rowOff>
    </xdr:to>
    <xdr:graphicFrame macro="">
      <xdr:nvGraphicFramePr>
        <xdr:cNvPr id="2" name="Línuri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3</xdr:row>
      <xdr:rowOff>90487</xdr:rowOff>
    </xdr:from>
    <xdr:to>
      <xdr:col>11</xdr:col>
      <xdr:colOff>295275</xdr:colOff>
      <xdr:row>17</xdr:row>
      <xdr:rowOff>166687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3</xdr:row>
      <xdr:rowOff>128587</xdr:rowOff>
    </xdr:from>
    <xdr:to>
      <xdr:col>11</xdr:col>
      <xdr:colOff>514350</xdr:colOff>
      <xdr:row>18</xdr:row>
      <xdr:rowOff>14287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104775</xdr:rowOff>
    </xdr:from>
    <xdr:to>
      <xdr:col>12</xdr:col>
      <xdr:colOff>333375</xdr:colOff>
      <xdr:row>16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3629025" y="381000"/>
    <xdr:ext cx="4095750" cy="248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0.88062</cdr:x>
      <cdr:y>0.78658</cdr:y>
    </cdr:from>
    <cdr:to>
      <cdr:x>1</cdr:x>
      <cdr:y>0.85976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B3E4FF18-680B-436A-9BB2-06D7FD344710}"/>
            </a:ext>
          </a:extLst>
        </cdr:cNvPr>
        <cdr:cNvSpPr txBox="1"/>
      </cdr:nvSpPr>
      <cdr:spPr>
        <a:xfrm xmlns:a="http://schemas.openxmlformats.org/drawingml/2006/main">
          <a:off x="3232150" y="1638295"/>
          <a:ext cx="438150" cy="1524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is-IS" sz="700" b="0">
              <a:latin typeface="FiraGO Light" panose="020B0403050000020004" pitchFamily="34" charset="0"/>
              <a:cs typeface="FiraGO Light" panose="020B0403050000020004" pitchFamily="34" charset="0"/>
            </a:rPr>
            <a:t>ma.kr.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257176</xdr:colOff>
      <xdr:row>2</xdr:row>
      <xdr:rowOff>161924</xdr:rowOff>
    </xdr:from>
    <xdr:to>
      <xdr:col>11</xdr:col>
      <xdr:colOff>514350</xdr:colOff>
      <xdr:row>18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0.91522</cdr:x>
      <cdr:y>0.85671</cdr:y>
    </cdr:from>
    <cdr:to>
      <cdr:x>1</cdr:x>
      <cdr:y>0.93137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985141D2-5C06-42E2-AF84-865856960D41}"/>
            </a:ext>
          </a:extLst>
        </cdr:cNvPr>
        <cdr:cNvSpPr txBox="1"/>
      </cdr:nvSpPr>
      <cdr:spPr>
        <a:xfrm xmlns:a="http://schemas.openxmlformats.org/drawingml/2006/main">
          <a:off x="3359150" y="1784350"/>
          <a:ext cx="311150" cy="1555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is-IS" sz="700" b="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1</xdr:row>
      <xdr:rowOff>38100</xdr:rowOff>
    </xdr:from>
    <xdr:to>
      <xdr:col>17</xdr:col>
      <xdr:colOff>180975</xdr:colOff>
      <xdr:row>26</xdr:row>
      <xdr:rowOff>85725</xdr:rowOff>
    </xdr:to>
    <xdr:graphicFrame macro="">
      <xdr:nvGraphicFramePr>
        <xdr:cNvPr id="2" name="Línurit 3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3981449" y="161925"/>
    <xdr:ext cx="3752851" cy="23336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0.0237</cdr:x>
      <cdr:y>0.92797</cdr:y>
    </cdr:from>
    <cdr:to>
      <cdr:x>0.45609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B29708F-85FB-44DC-83E3-B4F60967609D}"/>
            </a:ext>
          </a:extLst>
        </cdr:cNvPr>
        <cdr:cNvSpPr txBox="1"/>
      </cdr:nvSpPr>
      <cdr:spPr>
        <a:xfrm xmlns:a="http://schemas.openxmlformats.org/drawingml/2006/main">
          <a:off x="86930" y="1931703"/>
          <a:ext cx="1586005" cy="1499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600"/>
        </a:p>
      </cdr:txBody>
    </cdr:sp>
  </cdr:relSizeAnchor>
  <cdr:relSizeAnchor xmlns:cdr="http://schemas.openxmlformats.org/drawingml/2006/chartDrawing">
    <cdr:from>
      <cdr:x>0.01015</cdr:x>
      <cdr:y>0.11896</cdr:y>
    </cdr:from>
    <cdr:to>
      <cdr:x>0.14325</cdr:x>
      <cdr:y>0.21212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963795B2-C2C0-46A3-BA81-756436B22FDB}"/>
            </a:ext>
          </a:extLst>
        </cdr:cNvPr>
        <cdr:cNvSpPr txBox="1"/>
      </cdr:nvSpPr>
      <cdr:spPr>
        <a:xfrm xmlns:a="http://schemas.openxmlformats.org/drawingml/2006/main">
          <a:off x="38100" y="277617"/>
          <a:ext cx="499504" cy="217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is-IS" sz="800" b="0" dirty="0">
              <a:latin typeface="FiraGO Light" panose="020B0403050000020004" pitchFamily="34" charset="0"/>
              <a:cs typeface="FiraGO Light" panose="020B0403050000020004" pitchFamily="34" charset="0"/>
            </a:rPr>
            <a:t>%</a:t>
          </a:r>
          <a:r>
            <a:rPr lang="is-IS" sz="800" b="0" baseline="0" dirty="0">
              <a:latin typeface="FiraGO Light" panose="020B0403050000020004" pitchFamily="34" charset="0"/>
              <a:cs typeface="FiraGO Light" panose="020B0403050000020004" pitchFamily="34" charset="0"/>
            </a:rPr>
            <a:t> af VLF</a:t>
          </a:r>
          <a:endParaRPr lang="is-IS" sz="800" b="0" dirty="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0.89844</cdr:x>
      <cdr:y>0.85833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9B3D311D-420D-4802-9D2A-C509244414F6}"/>
            </a:ext>
          </a:extLst>
        </cdr:cNvPr>
        <cdr:cNvSpPr txBox="1"/>
      </cdr:nvSpPr>
      <cdr:spPr>
        <a:xfrm xmlns:a="http://schemas.openxmlformats.org/drawingml/2006/main">
          <a:off x="6612560" y="3555117"/>
          <a:ext cx="373296" cy="2962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is-IS" sz="600" b="0" dirty="0">
              <a:latin typeface="FiraGO Light" panose="020B0403050000020004" pitchFamily="34" charset="0"/>
              <a:cs typeface="FiraGO Light" panose="020B0403050000020004" pitchFamily="34" charset="0"/>
            </a:rPr>
            <a:t>ár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3</xdr:row>
      <xdr:rowOff>90487</xdr:rowOff>
    </xdr:from>
    <xdr:to>
      <xdr:col>10</xdr:col>
      <xdr:colOff>295275</xdr:colOff>
      <xdr:row>17</xdr:row>
      <xdr:rowOff>166687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6</xdr:row>
      <xdr:rowOff>0</xdr:rowOff>
    </xdr:from>
    <xdr:to>
      <xdr:col>18</xdr:col>
      <xdr:colOff>303771</xdr:colOff>
      <xdr:row>25</xdr:row>
      <xdr:rowOff>66214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1143000"/>
          <a:ext cx="8228571" cy="3685714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3657600" y="476250"/>
    <xdr:ext cx="4927934" cy="265697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3486150" y="485775"/>
    <xdr:ext cx="4286250" cy="248126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0.88704</cdr:x>
      <cdr:y>0.162</cdr:y>
    </cdr:from>
    <cdr:to>
      <cdr:x>0.99667</cdr:x>
      <cdr:y>0.22979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75AF3F79-FA3E-4AD2-BB0C-270838039024}"/>
            </a:ext>
          </a:extLst>
        </cdr:cNvPr>
        <cdr:cNvSpPr txBox="1"/>
      </cdr:nvSpPr>
      <cdr:spPr>
        <a:xfrm xmlns:a="http://schemas.openxmlformats.org/drawingml/2006/main">
          <a:off x="3802060" y="401968"/>
          <a:ext cx="469902" cy="1682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s-IS" sz="700">
              <a:latin typeface="FiraGO Light" panose="020B0403050000020004" pitchFamily="34" charset="0"/>
              <a:cs typeface="FiraGO Light" panose="020B0403050000020004" pitchFamily="34" charset="0"/>
            </a:rPr>
            <a:t>(28%)</a:t>
          </a:r>
          <a:endParaRPr sz="7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0.77413</cdr:x>
      <cdr:y>0.22442</cdr:y>
    </cdr:from>
    <cdr:to>
      <cdr:x>0.87632</cdr:x>
      <cdr:y>0.29221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B13B2ECE-50D0-4DCD-8068-6F7C7E6F1876}"/>
            </a:ext>
          </a:extLst>
        </cdr:cNvPr>
        <cdr:cNvSpPr txBox="1"/>
      </cdr:nvSpPr>
      <cdr:spPr>
        <a:xfrm xmlns:a="http://schemas.openxmlformats.org/drawingml/2006/main">
          <a:off x="3318110" y="556851"/>
          <a:ext cx="438012" cy="16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700">
              <a:latin typeface="FiraGO Light" panose="020B0403050000020004" pitchFamily="34" charset="0"/>
              <a:cs typeface="FiraGO Light" panose="020B0403050000020004" pitchFamily="34" charset="0"/>
            </a:rPr>
            <a:t>(22%)</a:t>
          </a:r>
          <a:endParaRPr sz="7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0.54555</cdr:x>
      <cdr:y>0.28543</cdr:y>
    </cdr:from>
    <cdr:to>
      <cdr:x>0.64508</cdr:x>
      <cdr:y>0.35322</cdr:y>
    </cdr:to>
    <cdr:sp macro="" textlink="">
      <cdr:nvSpPr>
        <cdr:cNvPr id="4" name="Textarammi 1">
          <a:extLst xmlns:a="http://schemas.openxmlformats.org/drawingml/2006/main">
            <a:ext uri="{FF2B5EF4-FFF2-40B4-BE49-F238E27FC236}">
              <a16:creationId xmlns:a16="http://schemas.microsoft.com/office/drawing/2014/main" id="{6EEB6E1E-6A42-49F0-88D1-303B3E3E3217}"/>
            </a:ext>
          </a:extLst>
        </cdr:cNvPr>
        <cdr:cNvSpPr txBox="1"/>
      </cdr:nvSpPr>
      <cdr:spPr>
        <a:xfrm xmlns:a="http://schemas.openxmlformats.org/drawingml/2006/main">
          <a:off x="2338359" y="708236"/>
          <a:ext cx="426611" cy="16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700">
              <a:latin typeface="FiraGO Light" panose="020B0403050000020004" pitchFamily="34" charset="0"/>
              <a:cs typeface="FiraGO Light" panose="020B0403050000020004" pitchFamily="34" charset="0"/>
            </a:rPr>
            <a:t>(11%)</a:t>
          </a:r>
          <a:endParaRPr sz="7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0.47797</cdr:x>
      <cdr:y>0.40787</cdr:y>
    </cdr:from>
    <cdr:to>
      <cdr:x>0.57838</cdr:x>
      <cdr:y>0.47567</cdr:y>
    </cdr:to>
    <cdr:sp macro="" textlink="">
      <cdr:nvSpPr>
        <cdr:cNvPr id="5" name="Textarammi 1">
          <a:extLst xmlns:a="http://schemas.openxmlformats.org/drawingml/2006/main">
            <a:ext uri="{FF2B5EF4-FFF2-40B4-BE49-F238E27FC236}">
              <a16:creationId xmlns:a16="http://schemas.microsoft.com/office/drawing/2014/main" id="{87C2CECE-08B0-4DA5-A114-3573B0B988EA}"/>
            </a:ext>
          </a:extLst>
        </cdr:cNvPr>
        <cdr:cNvSpPr txBox="1"/>
      </cdr:nvSpPr>
      <cdr:spPr>
        <a:xfrm xmlns:a="http://schemas.openxmlformats.org/drawingml/2006/main">
          <a:off x="2048685" y="1012022"/>
          <a:ext cx="430382" cy="1682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700">
              <a:latin typeface="FiraGO Light" panose="020B0403050000020004" pitchFamily="34" charset="0"/>
              <a:cs typeface="FiraGO Light" panose="020B0403050000020004" pitchFamily="34" charset="0"/>
            </a:rPr>
            <a:t>(8%)</a:t>
          </a:r>
          <a:endParaRPr sz="7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0.4215</cdr:x>
      <cdr:y>0.4672</cdr:y>
    </cdr:from>
    <cdr:to>
      <cdr:x>0.50973</cdr:x>
      <cdr:y>0.535</cdr:y>
    </cdr:to>
    <cdr:sp macro="" textlink="">
      <cdr:nvSpPr>
        <cdr:cNvPr id="6" name="Textarammi 1">
          <a:extLst xmlns:a="http://schemas.openxmlformats.org/drawingml/2006/main">
            <a:ext uri="{FF2B5EF4-FFF2-40B4-BE49-F238E27FC236}">
              <a16:creationId xmlns:a16="http://schemas.microsoft.com/office/drawing/2014/main" id="{B93A1267-9BB4-489C-A714-653E8ABAA518}"/>
            </a:ext>
          </a:extLst>
        </cdr:cNvPr>
        <cdr:cNvSpPr txBox="1"/>
      </cdr:nvSpPr>
      <cdr:spPr>
        <a:xfrm xmlns:a="http://schemas.openxmlformats.org/drawingml/2006/main">
          <a:off x="1806654" y="1159241"/>
          <a:ext cx="378176" cy="1682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700">
              <a:latin typeface="FiraGO Light" panose="020B0403050000020004" pitchFamily="34" charset="0"/>
              <a:cs typeface="FiraGO Light" panose="020B0403050000020004" pitchFamily="34" charset="0"/>
            </a:rPr>
            <a:t>(5%)</a:t>
          </a:r>
          <a:endParaRPr sz="7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0.3856</cdr:x>
      <cdr:y>0.53386</cdr:y>
    </cdr:from>
    <cdr:to>
      <cdr:x>0.47384</cdr:x>
      <cdr:y>0.60165</cdr:y>
    </cdr:to>
    <cdr:sp macro="" textlink="">
      <cdr:nvSpPr>
        <cdr:cNvPr id="7" name="Textarammi 1">
          <a:extLst xmlns:a="http://schemas.openxmlformats.org/drawingml/2006/main">
            <a:ext uri="{FF2B5EF4-FFF2-40B4-BE49-F238E27FC236}">
              <a16:creationId xmlns:a16="http://schemas.microsoft.com/office/drawing/2014/main" id="{16163250-05F1-4604-AAE8-73E2CEE70E4B}"/>
            </a:ext>
          </a:extLst>
        </cdr:cNvPr>
        <cdr:cNvSpPr txBox="1"/>
      </cdr:nvSpPr>
      <cdr:spPr>
        <a:xfrm xmlns:a="http://schemas.openxmlformats.org/drawingml/2006/main">
          <a:off x="1652788" y="1324642"/>
          <a:ext cx="378218" cy="16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700">
              <a:latin typeface="FiraGO Light" panose="020B0403050000020004" pitchFamily="34" charset="0"/>
              <a:cs typeface="FiraGO Light" panose="020B0403050000020004" pitchFamily="34" charset="0"/>
            </a:rPr>
            <a:t>(4%)</a:t>
          </a:r>
          <a:endParaRPr sz="7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0.37797</cdr:x>
      <cdr:y>0.59001</cdr:y>
    </cdr:from>
    <cdr:to>
      <cdr:x>0.4662</cdr:x>
      <cdr:y>0.6578</cdr:y>
    </cdr:to>
    <cdr:sp macro="" textlink="">
      <cdr:nvSpPr>
        <cdr:cNvPr id="8" name="Textarammi 1">
          <a:extLst xmlns:a="http://schemas.openxmlformats.org/drawingml/2006/main">
            <a:ext uri="{FF2B5EF4-FFF2-40B4-BE49-F238E27FC236}">
              <a16:creationId xmlns:a16="http://schemas.microsoft.com/office/drawing/2014/main" id="{B29DD0EA-1C8E-445C-8D55-5E7A2F8931D9}"/>
            </a:ext>
          </a:extLst>
        </cdr:cNvPr>
        <cdr:cNvSpPr txBox="1"/>
      </cdr:nvSpPr>
      <cdr:spPr>
        <a:xfrm xmlns:a="http://schemas.openxmlformats.org/drawingml/2006/main">
          <a:off x="1620064" y="1463972"/>
          <a:ext cx="378176" cy="16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700">
              <a:latin typeface="FiraGO Light" panose="020B0403050000020004" pitchFamily="34" charset="0"/>
              <a:cs typeface="FiraGO Light" panose="020B0403050000020004" pitchFamily="34" charset="0"/>
            </a:rPr>
            <a:t>(3%)</a:t>
          </a:r>
          <a:endParaRPr sz="7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0.37245</cdr:x>
      <cdr:y>0.65038</cdr:y>
    </cdr:from>
    <cdr:to>
      <cdr:x>0.46069</cdr:x>
      <cdr:y>0.71818</cdr:y>
    </cdr:to>
    <cdr:sp macro="" textlink="">
      <cdr:nvSpPr>
        <cdr:cNvPr id="9" name="Textarammi 1">
          <a:extLst xmlns:a="http://schemas.openxmlformats.org/drawingml/2006/main">
            <a:ext uri="{FF2B5EF4-FFF2-40B4-BE49-F238E27FC236}">
              <a16:creationId xmlns:a16="http://schemas.microsoft.com/office/drawing/2014/main" id="{48F00FD1-DD0C-44EA-B24C-C2C72F97190F}"/>
            </a:ext>
          </a:extLst>
        </cdr:cNvPr>
        <cdr:cNvSpPr txBox="1"/>
      </cdr:nvSpPr>
      <cdr:spPr>
        <a:xfrm xmlns:a="http://schemas.openxmlformats.org/drawingml/2006/main">
          <a:off x="1596423" y="1613768"/>
          <a:ext cx="378219" cy="1682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700">
              <a:latin typeface="FiraGO Light" panose="020B0403050000020004" pitchFamily="34" charset="0"/>
              <a:cs typeface="FiraGO Light" panose="020B0403050000020004" pitchFamily="34" charset="0"/>
            </a:rPr>
            <a:t>(3%)</a:t>
          </a:r>
          <a:endParaRPr sz="7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0.33614</cdr:x>
      <cdr:y>0.70883</cdr:y>
    </cdr:from>
    <cdr:to>
      <cdr:x>0.42438</cdr:x>
      <cdr:y>0.77664</cdr:y>
    </cdr:to>
    <cdr:sp macro="" textlink="">
      <cdr:nvSpPr>
        <cdr:cNvPr id="10" name="Textarammi 1">
          <a:extLst xmlns:a="http://schemas.openxmlformats.org/drawingml/2006/main">
            <a:ext uri="{FF2B5EF4-FFF2-40B4-BE49-F238E27FC236}">
              <a16:creationId xmlns:a16="http://schemas.microsoft.com/office/drawing/2014/main" id="{6D992E0E-5EE7-48C4-98A6-652ED52289D7}"/>
            </a:ext>
          </a:extLst>
        </cdr:cNvPr>
        <cdr:cNvSpPr txBox="1"/>
      </cdr:nvSpPr>
      <cdr:spPr>
        <a:xfrm xmlns:a="http://schemas.openxmlformats.org/drawingml/2006/main">
          <a:off x="1440776" y="1758806"/>
          <a:ext cx="378219" cy="1682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700">
              <a:latin typeface="FiraGO Light" panose="020B0403050000020004" pitchFamily="34" charset="0"/>
              <a:cs typeface="FiraGO Light" panose="020B0403050000020004" pitchFamily="34" charset="0"/>
            </a:rPr>
            <a:t>(1%)</a:t>
          </a:r>
          <a:endParaRPr sz="7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0.32617</cdr:x>
      <cdr:y>0.76967</cdr:y>
    </cdr:from>
    <cdr:to>
      <cdr:x>0.4144</cdr:x>
      <cdr:y>0.83073</cdr:y>
    </cdr:to>
    <cdr:sp macro="" textlink="">
      <cdr:nvSpPr>
        <cdr:cNvPr id="11" name="Textarammi 1">
          <a:extLst xmlns:a="http://schemas.openxmlformats.org/drawingml/2006/main">
            <a:ext uri="{FF2B5EF4-FFF2-40B4-BE49-F238E27FC236}">
              <a16:creationId xmlns:a16="http://schemas.microsoft.com/office/drawing/2014/main" id="{6D992E0E-5EE7-48C4-98A6-652ED52289D7}"/>
            </a:ext>
          </a:extLst>
        </cdr:cNvPr>
        <cdr:cNvSpPr txBox="1"/>
      </cdr:nvSpPr>
      <cdr:spPr>
        <a:xfrm xmlns:a="http://schemas.openxmlformats.org/drawingml/2006/main">
          <a:off x="1398065" y="1909763"/>
          <a:ext cx="378176" cy="1514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700">
              <a:latin typeface="FiraGO Light" panose="020B0403050000020004" pitchFamily="34" charset="0"/>
              <a:cs typeface="FiraGO Light" panose="020B0403050000020004" pitchFamily="34" charset="0"/>
            </a:rPr>
            <a:t>(1%)</a:t>
          </a:r>
          <a:endParaRPr sz="7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0.32446</cdr:x>
      <cdr:y>0.8274</cdr:y>
    </cdr:from>
    <cdr:to>
      <cdr:x>0.41269</cdr:x>
      <cdr:y>0.8952</cdr:y>
    </cdr:to>
    <cdr:sp macro="" textlink="">
      <cdr:nvSpPr>
        <cdr:cNvPr id="12" name="Textarammi 1">
          <a:extLst xmlns:a="http://schemas.openxmlformats.org/drawingml/2006/main">
            <a:ext uri="{FF2B5EF4-FFF2-40B4-BE49-F238E27FC236}">
              <a16:creationId xmlns:a16="http://schemas.microsoft.com/office/drawing/2014/main" id="{EC8AEEE9-DEB5-4D74-B96B-27ED478B4AB0}"/>
            </a:ext>
          </a:extLst>
        </cdr:cNvPr>
        <cdr:cNvSpPr txBox="1"/>
      </cdr:nvSpPr>
      <cdr:spPr>
        <a:xfrm xmlns:a="http://schemas.openxmlformats.org/drawingml/2006/main">
          <a:off x="1390698" y="2052992"/>
          <a:ext cx="378176" cy="1682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700">
              <a:latin typeface="FiraGO Light" panose="020B0403050000020004" pitchFamily="34" charset="0"/>
              <a:cs typeface="FiraGO Light" panose="020B0403050000020004" pitchFamily="34" charset="0"/>
            </a:rPr>
            <a:t>(1%)</a:t>
          </a:r>
          <a:endParaRPr sz="7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0.32105</cdr:x>
      <cdr:y>0.89417</cdr:y>
    </cdr:from>
    <cdr:to>
      <cdr:x>0.40929</cdr:x>
      <cdr:y>0.96197</cdr:y>
    </cdr:to>
    <cdr:sp macro="" textlink="">
      <cdr:nvSpPr>
        <cdr:cNvPr id="13" name="Textarammi 1">
          <a:extLst xmlns:a="http://schemas.openxmlformats.org/drawingml/2006/main">
            <a:ext uri="{FF2B5EF4-FFF2-40B4-BE49-F238E27FC236}">
              <a16:creationId xmlns:a16="http://schemas.microsoft.com/office/drawing/2014/main" id="{EC8AEEE9-DEB5-4D74-B96B-27ED478B4AB0}"/>
            </a:ext>
          </a:extLst>
        </cdr:cNvPr>
        <cdr:cNvSpPr txBox="1"/>
      </cdr:nvSpPr>
      <cdr:spPr>
        <a:xfrm xmlns:a="http://schemas.openxmlformats.org/drawingml/2006/main">
          <a:off x="1376082" y="2218665"/>
          <a:ext cx="378219" cy="1682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700">
              <a:latin typeface="FiraGO Light" panose="020B0403050000020004" pitchFamily="34" charset="0"/>
              <a:cs typeface="FiraGO Light" panose="020B0403050000020004" pitchFamily="34" charset="0"/>
            </a:rPr>
            <a:t>(1%)</a:t>
          </a:r>
          <a:endParaRPr sz="7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  <cdr:relSizeAnchor xmlns:cdr="http://schemas.openxmlformats.org/drawingml/2006/chartDrawing">
    <cdr:from>
      <cdr:x>0.54407</cdr:x>
      <cdr:y>0.34677</cdr:y>
    </cdr:from>
    <cdr:to>
      <cdr:x>0.6537</cdr:x>
      <cdr:y>0.41456</cdr:y>
    </cdr:to>
    <cdr:sp macro="" textlink="">
      <cdr:nvSpPr>
        <cdr:cNvPr id="14" name="Textarammi 1">
          <a:extLst xmlns:a="http://schemas.openxmlformats.org/drawingml/2006/main">
            <a:ext uri="{FF2B5EF4-FFF2-40B4-BE49-F238E27FC236}">
              <a16:creationId xmlns:a16="http://schemas.microsoft.com/office/drawing/2014/main" id="{18B55612-10EE-4476-998E-58A524C92DA3}"/>
            </a:ext>
          </a:extLst>
        </cdr:cNvPr>
        <cdr:cNvSpPr txBox="1"/>
      </cdr:nvSpPr>
      <cdr:spPr>
        <a:xfrm xmlns:a="http://schemas.openxmlformats.org/drawingml/2006/main">
          <a:off x="2332038" y="860424"/>
          <a:ext cx="469902" cy="1682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700">
              <a:latin typeface="FiraGO Light" panose="020B0403050000020004" pitchFamily="34" charset="0"/>
              <a:cs typeface="FiraGO Light" panose="020B0403050000020004" pitchFamily="34" charset="0"/>
            </a:rPr>
            <a:t>(11%)</a:t>
          </a:r>
          <a:endParaRPr sz="700"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590551</xdr:colOff>
      <xdr:row>0</xdr:row>
      <xdr:rowOff>104775</xdr:rowOff>
    </xdr:from>
    <xdr:to>
      <xdr:col>17</xdr:col>
      <xdr:colOff>285751</xdr:colOff>
      <xdr:row>19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0.0268</cdr:x>
      <cdr:y>0.03703</cdr:y>
    </cdr:from>
    <cdr:to>
      <cdr:x>0.10743</cdr:x>
      <cdr:y>0.09564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8452" y="180942"/>
          <a:ext cx="687384" cy="2863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is-IS" sz="1200" b="0" dirty="0">
              <a:latin typeface="FiraGO Light" panose="020B0403050000020004" pitchFamily="34" charset="0"/>
              <a:cs typeface="FiraGO Light" panose="020B0403050000020004" pitchFamily="34" charset="0"/>
            </a:rPr>
            <a:t>m.kr</a:t>
          </a:r>
          <a:r>
            <a:rPr lang="is-IS" sz="700" b="0" dirty="0">
              <a:latin typeface="FiraGO Light" panose="020B0403050000020004" pitchFamily="34" charset="0"/>
              <a:cs typeface="FiraGO Light" panose="020B0403050000020004" pitchFamily="34" charset="0"/>
            </a:rPr>
            <a:t>.</a:t>
          </a: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566737</xdr:colOff>
      <xdr:row>3</xdr:row>
      <xdr:rowOff>180975</xdr:rowOff>
    </xdr:from>
    <xdr:to>
      <xdr:col>11</xdr:col>
      <xdr:colOff>261937</xdr:colOff>
      <xdr:row>18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0</xdr:row>
      <xdr:rowOff>95249</xdr:rowOff>
    </xdr:from>
    <xdr:to>
      <xdr:col>7</xdr:col>
      <xdr:colOff>171450</xdr:colOff>
      <xdr:row>18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0.02962</cdr:x>
      <cdr:y>0.14649</cdr:y>
    </cdr:from>
    <cdr:to>
      <cdr:x>0.11025</cdr:x>
      <cdr:y>0.20399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8898" y="705651"/>
          <a:ext cx="650316" cy="276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is-IS" sz="1200" b="0" dirty="0">
              <a:latin typeface="FiraGO Light" panose="020B0403050000020004" pitchFamily="34" charset="0"/>
              <a:cs typeface="FiraGO Light" panose="020B0403050000020004" pitchFamily="34" charset="0"/>
            </a:rPr>
            <a:t>m.kr.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3648075" y="400049"/>
    <xdr:ext cx="3905250" cy="23336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523875</xdr:colOff>
      <xdr:row>4</xdr:row>
      <xdr:rowOff>100012</xdr:rowOff>
    </xdr:from>
    <xdr:to>
      <xdr:col>12</xdr:col>
      <xdr:colOff>219075</xdr:colOff>
      <xdr:row>18</xdr:row>
      <xdr:rowOff>176212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0.86678</cdr:x>
      <cdr:y>0.92534</cdr:y>
    </cdr:from>
    <cdr:to>
      <cdr:x>1</cdr:x>
      <cdr:y>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985141D2-5C06-42E2-AF84-865856960D41}"/>
            </a:ext>
          </a:extLst>
        </cdr:cNvPr>
        <cdr:cNvSpPr txBox="1"/>
      </cdr:nvSpPr>
      <cdr:spPr>
        <a:xfrm xmlns:a="http://schemas.openxmlformats.org/drawingml/2006/main">
          <a:off x="3181350" y="1927299"/>
          <a:ext cx="488950" cy="1555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is-IS" sz="700" b="0">
              <a:latin typeface="FiraGO Light" panose="020B0403050000020004" pitchFamily="34" charset="0"/>
              <a:cs typeface="FiraGO Light" panose="020B0403050000020004" pitchFamily="34" charset="0"/>
            </a:rPr>
            <a:t>þús.</a:t>
          </a:r>
          <a:r>
            <a:rPr lang="is-IS" sz="700" b="0" baseline="0">
              <a:latin typeface="FiraGO Light" panose="020B0403050000020004" pitchFamily="34" charset="0"/>
              <a:cs typeface="FiraGO Light" panose="020B0403050000020004" pitchFamily="34" charset="0"/>
            </a:rPr>
            <a:t> kr.</a:t>
          </a: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566736</xdr:colOff>
      <xdr:row>2</xdr:row>
      <xdr:rowOff>104774</xdr:rowOff>
    </xdr:from>
    <xdr:to>
      <xdr:col>12</xdr:col>
      <xdr:colOff>342899</xdr:colOff>
      <xdr:row>19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6</xdr:row>
      <xdr:rowOff>123825</xdr:rowOff>
    </xdr:from>
    <xdr:to>
      <xdr:col>13</xdr:col>
      <xdr:colOff>180975</xdr:colOff>
      <xdr:row>25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5</xdr:row>
      <xdr:rowOff>4762</xdr:rowOff>
    </xdr:from>
    <xdr:to>
      <xdr:col>10</xdr:col>
      <xdr:colOff>295275</xdr:colOff>
      <xdr:row>19</xdr:row>
      <xdr:rowOff>80962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519112</xdr:colOff>
      <xdr:row>2</xdr:row>
      <xdr:rowOff>142874</xdr:rowOff>
    </xdr:from>
    <xdr:to>
      <xdr:col>13</xdr:col>
      <xdr:colOff>228600</xdr:colOff>
      <xdr:row>20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585787</xdr:colOff>
      <xdr:row>0</xdr:row>
      <xdr:rowOff>171450</xdr:rowOff>
    </xdr:from>
    <xdr:to>
      <xdr:col>14</xdr:col>
      <xdr:colOff>447675</xdr:colOff>
      <xdr:row>18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447674</xdr:colOff>
      <xdr:row>3</xdr:row>
      <xdr:rowOff>9525</xdr:rowOff>
    </xdr:from>
    <xdr:to>
      <xdr:col>15</xdr:col>
      <xdr:colOff>590550</xdr:colOff>
      <xdr:row>22</xdr:row>
      <xdr:rowOff>9525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Línurit 2">
              <a:extLst>
                <a:ext uri="{FF2B5EF4-FFF2-40B4-BE49-F238E27FC236}">
                  <a16:creationId xmlns:a16="http://schemas.microsoft.com/office/drawing/2014/main" id="{00000000-0008-0000-1E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873499" y="584200"/>
              <a:ext cx="6235701" cy="36195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Þetta graf er ekki tiltækt í þinni útgáfu af Excel.
Breyting á þessu formi eða vistun á þessari vinnubók í annað skráarsnið mun skemma þetta graf varanlega.</a:t>
              </a:r>
            </a:p>
          </xdr:txBody>
        </xdr:sp>
      </mc:Fallback>
    </mc:AlternateContent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0</xdr:rowOff>
    </xdr:from>
    <xdr:to>
      <xdr:col>15</xdr:col>
      <xdr:colOff>550416</xdr:colOff>
      <xdr:row>36</xdr:row>
      <xdr:rowOff>131685</xdr:rowOff>
    </xdr:to>
    <xdr:graphicFrame macro="">
      <xdr:nvGraphicFramePr>
        <xdr:cNvPr id="2" name="COL-8356150347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561975</xdr:colOff>
      <xdr:row>7</xdr:row>
      <xdr:rowOff>190499</xdr:rowOff>
    </xdr:from>
    <xdr:to>
      <xdr:col>12</xdr:col>
      <xdr:colOff>123825</xdr:colOff>
      <xdr:row>24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357186</xdr:colOff>
      <xdr:row>8</xdr:row>
      <xdr:rowOff>171449</xdr:rowOff>
    </xdr:from>
    <xdr:to>
      <xdr:col>14</xdr:col>
      <xdr:colOff>76199</xdr:colOff>
      <xdr:row>27</xdr:row>
      <xdr:rowOff>9524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</xdr:colOff>
      <xdr:row>4</xdr:row>
      <xdr:rowOff>61912</xdr:rowOff>
    </xdr:from>
    <xdr:to>
      <xdr:col>11</xdr:col>
      <xdr:colOff>309562</xdr:colOff>
      <xdr:row>18</xdr:row>
      <xdr:rowOff>138112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1809751</xdr:colOff>
      <xdr:row>9</xdr:row>
      <xdr:rowOff>28576</xdr:rowOff>
    </xdr:from>
    <xdr:to>
      <xdr:col>14</xdr:col>
      <xdr:colOff>76200</xdr:colOff>
      <xdr:row>28</xdr:row>
      <xdr:rowOff>171450</xdr:rowOff>
    </xdr:to>
    <xdr:graphicFrame macro="">
      <xdr:nvGraphicFramePr>
        <xdr:cNvPr id="2" name="Picture Placeholder 5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123826</xdr:colOff>
      <xdr:row>1</xdr:row>
      <xdr:rowOff>152401</xdr:rowOff>
    </xdr:from>
    <xdr:to>
      <xdr:col>13</xdr:col>
      <xdr:colOff>447675</xdr:colOff>
      <xdr:row>17</xdr:row>
      <xdr:rowOff>76201</xdr:rowOff>
    </xdr:to>
    <xdr:graphicFrame macro="">
      <xdr:nvGraphicFramePr>
        <xdr:cNvPr id="2" name="Picture Placeholder 4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1452562</xdr:colOff>
      <xdr:row>12</xdr:row>
      <xdr:rowOff>9525</xdr:rowOff>
    </xdr:from>
    <xdr:to>
      <xdr:col>5</xdr:col>
      <xdr:colOff>0</xdr:colOff>
      <xdr:row>26</xdr:row>
      <xdr:rowOff>85725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10</xdr:col>
      <xdr:colOff>533400</xdr:colOff>
      <xdr:row>19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381001</xdr:colOff>
      <xdr:row>0</xdr:row>
      <xdr:rowOff>180975</xdr:rowOff>
    </xdr:from>
    <xdr:to>
      <xdr:col>13</xdr:col>
      <xdr:colOff>428625</xdr:colOff>
      <xdr:row>20</xdr:row>
      <xdr:rowOff>114300</xdr:rowOff>
    </xdr:to>
    <xdr:graphicFrame macro="">
      <xdr:nvGraphicFramePr>
        <xdr:cNvPr id="2" name="Content Placeholder 4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12</xdr:col>
      <xdr:colOff>457200</xdr:colOff>
      <xdr:row>18</xdr:row>
      <xdr:rowOff>180975</xdr:rowOff>
    </xdr:to>
    <xdr:graphicFrame macro="">
      <xdr:nvGraphicFramePr>
        <xdr:cNvPr id="2" name="Línurit 4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4</xdr:row>
      <xdr:rowOff>23812</xdr:rowOff>
    </xdr:from>
    <xdr:to>
      <xdr:col>12</xdr:col>
      <xdr:colOff>342900</xdr:colOff>
      <xdr:row>18</xdr:row>
      <xdr:rowOff>100012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609599</xdr:colOff>
      <xdr:row>3</xdr:row>
      <xdr:rowOff>176211</xdr:rowOff>
    </xdr:from>
    <xdr:to>
      <xdr:col>13</xdr:col>
      <xdr:colOff>47624</xdr:colOff>
      <xdr:row>19</xdr:row>
      <xdr:rowOff>142874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3</xdr:row>
      <xdr:rowOff>52387</xdr:rowOff>
    </xdr:from>
    <xdr:to>
      <xdr:col>11</xdr:col>
      <xdr:colOff>333375</xdr:colOff>
      <xdr:row>17</xdr:row>
      <xdr:rowOff>128587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3</xdr:row>
      <xdr:rowOff>90487</xdr:rowOff>
    </xdr:from>
    <xdr:to>
      <xdr:col>13</xdr:col>
      <xdr:colOff>266700</xdr:colOff>
      <xdr:row>17</xdr:row>
      <xdr:rowOff>166687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533400</xdr:colOff>
      <xdr:row>4</xdr:row>
      <xdr:rowOff>4762</xdr:rowOff>
    </xdr:from>
    <xdr:to>
      <xdr:col>13</xdr:col>
      <xdr:colOff>171450</xdr:colOff>
      <xdr:row>19</xdr:row>
      <xdr:rowOff>114300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Línurit 1">
              <a:extLst>
                <a:ext uri="{FF2B5EF4-FFF2-40B4-BE49-F238E27FC236}">
                  <a16:creationId xmlns:a16="http://schemas.microsoft.com/office/drawing/2014/main" id="{00000000-0008-0000-09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098800" y="766762"/>
              <a:ext cx="5124450" cy="296703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Þetta graf er ekki tiltækt í þinni útgáfu af Excel.
Breyting á þessu formi eða vistun á þessari vinnubók í annað skráarsnið mun skemma þetta graf varanlega.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-þ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0"/>
  <sheetViews>
    <sheetView tabSelected="1" workbookViewId="0">
      <selection activeCell="C3" sqref="C3"/>
    </sheetView>
  </sheetViews>
  <sheetFormatPr defaultColWidth="9.140625" defaultRowHeight="12.75"/>
  <cols>
    <col min="1" max="1" width="6.85546875" style="2" customWidth="1"/>
    <col min="2" max="16384" width="9.140625" style="2"/>
  </cols>
  <sheetData>
    <row r="1" spans="1:7" customFormat="1" ht="15.75">
      <c r="A1" s="22" t="s">
        <v>0</v>
      </c>
      <c r="B1" s="20"/>
      <c r="C1" s="20"/>
      <c r="D1" s="20"/>
      <c r="E1" s="20"/>
      <c r="F1" s="20"/>
      <c r="G1" s="20"/>
    </row>
    <row r="2" spans="1:7">
      <c r="A2" s="21"/>
      <c r="B2" s="21"/>
      <c r="C2" s="21"/>
      <c r="D2" s="21"/>
      <c r="E2" s="21"/>
      <c r="F2" s="21"/>
      <c r="G2" s="21"/>
    </row>
    <row r="3" spans="1:7" s="1" customFormat="1" ht="15">
      <c r="A3" s="20" t="s">
        <v>1</v>
      </c>
      <c r="B3" s="20"/>
      <c r="C3" s="20"/>
      <c r="D3" s="20"/>
      <c r="E3" s="20"/>
      <c r="F3" s="20"/>
      <c r="G3" s="20"/>
    </row>
    <row r="4" spans="1:7" s="1" customFormat="1" ht="15">
      <c r="A4" s="20"/>
      <c r="B4" s="20"/>
      <c r="C4" s="20"/>
      <c r="D4" s="20"/>
      <c r="E4" s="20"/>
      <c r="F4" s="20"/>
      <c r="G4" s="20"/>
    </row>
    <row r="5" spans="1:7" s="1" customFormat="1" ht="15">
      <c r="A5" s="20" t="s">
        <v>2</v>
      </c>
      <c r="B5" s="20"/>
      <c r="C5" s="20"/>
      <c r="D5" s="20"/>
      <c r="E5" s="20"/>
      <c r="F5" s="20"/>
      <c r="G5" s="20"/>
    </row>
    <row r="6" spans="1:7" s="1" customFormat="1" ht="15">
      <c r="A6" s="20">
        <v>1</v>
      </c>
      <c r="B6" s="20" t="s">
        <v>3</v>
      </c>
      <c r="C6" s="20"/>
      <c r="D6" s="20"/>
      <c r="E6" s="20"/>
      <c r="F6" s="20"/>
      <c r="G6" s="20"/>
    </row>
    <row r="7" spans="1:7" s="1" customFormat="1" ht="15">
      <c r="A7" s="20">
        <v>2</v>
      </c>
      <c r="B7" s="20" t="s">
        <v>4</v>
      </c>
      <c r="C7" s="20"/>
      <c r="D7" s="20"/>
      <c r="E7" s="20"/>
      <c r="F7" s="20"/>
      <c r="G7" s="20"/>
    </row>
    <row r="8" spans="1:7" s="1" customFormat="1" ht="15">
      <c r="A8" s="20">
        <v>3</v>
      </c>
      <c r="B8" s="19" t="s">
        <v>5</v>
      </c>
      <c r="C8" s="20"/>
      <c r="D8" s="20"/>
      <c r="E8" s="20"/>
      <c r="F8" s="20"/>
      <c r="G8" s="20"/>
    </row>
    <row r="9" spans="1:7" s="1" customFormat="1" ht="15">
      <c r="A9" s="20">
        <v>4</v>
      </c>
      <c r="B9" s="19" t="s">
        <v>6</v>
      </c>
      <c r="C9" s="20"/>
      <c r="D9" s="20"/>
      <c r="E9" s="20"/>
      <c r="F9" s="20"/>
      <c r="G9" s="20"/>
    </row>
    <row r="10" spans="1:7" s="1" customFormat="1" ht="15">
      <c r="A10" s="20">
        <v>5</v>
      </c>
      <c r="B10" s="19" t="s">
        <v>7</v>
      </c>
      <c r="C10" s="20"/>
      <c r="D10" s="20"/>
      <c r="E10" s="20"/>
      <c r="F10" s="20"/>
      <c r="G10" s="20"/>
    </row>
    <row r="11" spans="1:7" s="1" customFormat="1" ht="15">
      <c r="A11" s="20">
        <v>6</v>
      </c>
      <c r="B11" s="19" t="s">
        <v>8</v>
      </c>
      <c r="C11" s="20"/>
      <c r="D11" s="20"/>
      <c r="E11" s="20"/>
      <c r="F11" s="20"/>
      <c r="G11" s="20"/>
    </row>
    <row r="12" spans="1:7" s="1" customFormat="1" ht="15">
      <c r="A12" s="20">
        <v>7</v>
      </c>
      <c r="B12" s="19" t="s">
        <v>9</v>
      </c>
      <c r="C12" s="20"/>
      <c r="D12" s="20"/>
      <c r="E12" s="20"/>
      <c r="F12" s="20"/>
      <c r="G12" s="20"/>
    </row>
    <row r="13" spans="1:7" s="1" customFormat="1" ht="15">
      <c r="A13" s="20">
        <v>8</v>
      </c>
      <c r="B13" s="19" t="s">
        <v>119</v>
      </c>
      <c r="C13" s="20"/>
      <c r="D13" s="20"/>
      <c r="E13" s="20"/>
      <c r="F13" s="20"/>
      <c r="G13" s="20"/>
    </row>
    <row r="14" spans="1:7" s="1" customFormat="1" ht="15">
      <c r="A14" s="20">
        <v>9</v>
      </c>
      <c r="B14" s="19" t="s">
        <v>10</v>
      </c>
      <c r="C14" s="20"/>
      <c r="D14" s="20"/>
      <c r="E14" s="20"/>
      <c r="G14" s="20"/>
    </row>
    <row r="15" spans="1:7" s="1" customFormat="1" ht="15">
      <c r="A15" s="20">
        <v>10</v>
      </c>
      <c r="B15" s="19" t="s">
        <v>122</v>
      </c>
      <c r="C15" s="20"/>
      <c r="D15" s="20"/>
      <c r="E15" s="20"/>
      <c r="F15" s="20"/>
      <c r="G15" s="20"/>
    </row>
    <row r="16" spans="1:7" s="1" customFormat="1" ht="15">
      <c r="A16" s="20">
        <v>11</v>
      </c>
      <c r="B16" s="19" t="s">
        <v>12</v>
      </c>
      <c r="C16" s="20"/>
      <c r="D16" s="20"/>
      <c r="E16" s="20"/>
      <c r="F16" s="20"/>
      <c r="G16" s="20"/>
    </row>
    <row r="17" spans="1:7" s="1" customFormat="1" ht="15">
      <c r="A17" s="20">
        <v>12</v>
      </c>
      <c r="B17" s="19" t="s">
        <v>120</v>
      </c>
      <c r="C17" s="20"/>
      <c r="D17" s="20"/>
      <c r="E17" s="20"/>
      <c r="G17" s="19" t="s">
        <v>121</v>
      </c>
    </row>
    <row r="18" spans="1:7" s="1" customFormat="1" ht="15">
      <c r="A18" s="20">
        <v>13</v>
      </c>
      <c r="B18" s="20" t="s">
        <v>13</v>
      </c>
      <c r="C18" s="20"/>
      <c r="D18" s="20"/>
      <c r="E18" s="20"/>
      <c r="F18" s="20"/>
      <c r="G18" s="20"/>
    </row>
    <row r="19" spans="1:7" s="1" customFormat="1" ht="15">
      <c r="A19" s="20">
        <v>14</v>
      </c>
      <c r="B19" s="20" t="s">
        <v>14</v>
      </c>
      <c r="C19" s="20"/>
      <c r="D19" s="20"/>
      <c r="E19" s="20"/>
      <c r="F19" s="20"/>
      <c r="G19" s="20"/>
    </row>
    <row r="20" spans="1:7" s="1" customFormat="1" ht="15">
      <c r="A20" s="20">
        <v>15</v>
      </c>
      <c r="B20" s="20" t="s">
        <v>15</v>
      </c>
      <c r="C20" s="20"/>
      <c r="D20" s="20"/>
      <c r="E20" s="20"/>
      <c r="F20" s="20"/>
      <c r="G20" s="20"/>
    </row>
    <row r="21" spans="1:7" s="1" customFormat="1" ht="15">
      <c r="A21" s="20">
        <v>16</v>
      </c>
      <c r="B21" s="19" t="s">
        <v>225</v>
      </c>
      <c r="C21" s="20"/>
      <c r="D21" s="20"/>
      <c r="E21" s="20"/>
      <c r="F21" s="20"/>
      <c r="G21" s="20"/>
    </row>
    <row r="22" spans="1:7" s="1" customFormat="1" ht="15">
      <c r="A22" s="20">
        <v>17</v>
      </c>
      <c r="B22" s="20" t="s">
        <v>16</v>
      </c>
      <c r="C22" s="20"/>
      <c r="D22" s="20"/>
      <c r="E22" s="20"/>
      <c r="F22" s="20"/>
      <c r="G22" s="20"/>
    </row>
    <row r="23" spans="1:7" s="1" customFormat="1" ht="15">
      <c r="A23" s="20">
        <v>18</v>
      </c>
      <c r="B23" s="19" t="s">
        <v>18</v>
      </c>
      <c r="C23" s="20"/>
      <c r="D23" s="20"/>
      <c r="E23" s="20"/>
      <c r="F23" s="20"/>
      <c r="G23" s="20"/>
    </row>
    <row r="24" spans="1:7" s="1" customFormat="1" ht="15">
      <c r="A24" s="20">
        <v>19</v>
      </c>
      <c r="B24" s="19" t="s">
        <v>19</v>
      </c>
      <c r="C24" s="20"/>
      <c r="D24" s="20"/>
      <c r="E24" s="20"/>
      <c r="F24" s="20"/>
      <c r="G24" s="20"/>
    </row>
    <row r="25" spans="1:7" s="1" customFormat="1" ht="15">
      <c r="A25" s="20">
        <v>20</v>
      </c>
      <c r="B25" s="20" t="s">
        <v>20</v>
      </c>
      <c r="C25" s="20"/>
      <c r="D25" s="20"/>
      <c r="E25" s="20"/>
      <c r="F25" s="20"/>
      <c r="G25" s="20"/>
    </row>
    <row r="26" spans="1:7" s="1" customFormat="1" ht="15">
      <c r="A26" s="20">
        <v>21</v>
      </c>
      <c r="B26" s="20" t="s">
        <v>21</v>
      </c>
      <c r="C26" s="20"/>
      <c r="D26" s="20"/>
      <c r="E26" s="20"/>
      <c r="F26" s="20"/>
      <c r="G26" s="20"/>
    </row>
    <row r="27" spans="1:7" s="1" customFormat="1" ht="15">
      <c r="A27" s="20">
        <v>22</v>
      </c>
      <c r="B27" s="19" t="s">
        <v>22</v>
      </c>
      <c r="C27" s="20"/>
      <c r="D27" s="20"/>
      <c r="E27" s="20"/>
      <c r="F27" s="20"/>
      <c r="G27" s="20"/>
    </row>
    <row r="28" spans="1:7" s="1" customFormat="1" ht="15">
      <c r="A28" s="20">
        <v>23</v>
      </c>
      <c r="B28" s="19" t="s">
        <v>23</v>
      </c>
      <c r="C28" s="20"/>
      <c r="D28" s="20"/>
      <c r="E28" s="20"/>
      <c r="F28" s="20"/>
      <c r="G28" s="20"/>
    </row>
    <row r="29" spans="1:7" s="1" customFormat="1" ht="15">
      <c r="A29" s="20">
        <v>24</v>
      </c>
      <c r="B29" s="69" t="s">
        <v>24</v>
      </c>
      <c r="C29" s="20"/>
      <c r="D29" s="20"/>
      <c r="E29" s="20"/>
      <c r="F29" s="20"/>
      <c r="G29" s="20"/>
    </row>
    <row r="30" spans="1:7" s="1" customFormat="1" ht="15">
      <c r="A30" s="20">
        <v>25</v>
      </c>
      <c r="B30" s="20" t="s">
        <v>25</v>
      </c>
      <c r="C30" s="20"/>
      <c r="D30" s="20"/>
      <c r="E30" s="20"/>
      <c r="F30" s="20"/>
      <c r="G30" s="20"/>
    </row>
    <row r="31" spans="1:7" s="1" customFormat="1" ht="15">
      <c r="A31" s="20">
        <v>26</v>
      </c>
      <c r="B31" s="20" t="s">
        <v>26</v>
      </c>
      <c r="C31" s="20"/>
      <c r="D31" s="20"/>
      <c r="E31" s="20"/>
      <c r="F31" s="20"/>
      <c r="G31" s="20"/>
    </row>
    <row r="32" spans="1:7" s="1" customFormat="1" ht="15">
      <c r="A32" s="20">
        <v>27</v>
      </c>
      <c r="B32" s="19" t="s">
        <v>27</v>
      </c>
      <c r="C32" s="20"/>
      <c r="D32" s="20"/>
      <c r="E32" s="20"/>
      <c r="F32" s="20"/>
      <c r="G32" s="20"/>
    </row>
    <row r="33" spans="1:7" s="1" customFormat="1" ht="15">
      <c r="A33" s="20">
        <v>28</v>
      </c>
      <c r="B33" s="19" t="s">
        <v>28</v>
      </c>
      <c r="C33" s="20"/>
      <c r="D33" s="20"/>
      <c r="E33" s="20"/>
      <c r="F33" s="20"/>
      <c r="G33" s="20"/>
    </row>
    <row r="34" spans="1:7" s="1" customFormat="1" ht="15">
      <c r="A34" s="20">
        <v>29</v>
      </c>
      <c r="B34" s="20" t="s">
        <v>254</v>
      </c>
      <c r="C34" s="20"/>
      <c r="D34" s="20"/>
      <c r="E34" s="20"/>
      <c r="F34" s="20"/>
      <c r="G34" s="20"/>
    </row>
    <row r="35" spans="1:7" s="1" customFormat="1" ht="15">
      <c r="A35" s="20">
        <v>30</v>
      </c>
      <c r="B35" s="20" t="s">
        <v>29</v>
      </c>
      <c r="C35" s="20"/>
      <c r="D35" s="20"/>
      <c r="E35" s="20"/>
      <c r="F35" s="20"/>
      <c r="G35" s="20"/>
    </row>
    <row r="36" spans="1:7" s="1" customFormat="1" ht="15">
      <c r="A36" s="20">
        <v>31</v>
      </c>
      <c r="B36" s="20" t="s">
        <v>30</v>
      </c>
      <c r="C36" s="20"/>
      <c r="D36" s="20"/>
      <c r="E36" s="20"/>
      <c r="F36" s="20"/>
      <c r="G36" s="20"/>
    </row>
    <row r="37" spans="1:7" s="1" customFormat="1" ht="15">
      <c r="A37" s="20">
        <v>32</v>
      </c>
      <c r="B37" s="20" t="s">
        <v>31</v>
      </c>
      <c r="C37" s="20"/>
      <c r="D37" s="20"/>
      <c r="E37" s="20"/>
      <c r="F37" s="20"/>
      <c r="G37" s="20"/>
    </row>
    <row r="38" spans="1:7" s="1" customFormat="1" ht="15">
      <c r="A38" s="20">
        <v>33</v>
      </c>
      <c r="B38" s="20" t="s">
        <v>255</v>
      </c>
      <c r="C38" s="20"/>
      <c r="D38" s="20"/>
      <c r="E38" s="20"/>
      <c r="F38" s="20"/>
      <c r="G38" s="20"/>
    </row>
    <row r="39" spans="1:7" s="1" customFormat="1" ht="15">
      <c r="A39" s="20">
        <v>34</v>
      </c>
      <c r="B39" s="20" t="s">
        <v>33</v>
      </c>
      <c r="C39" s="20"/>
      <c r="D39" s="20"/>
      <c r="E39" s="20"/>
      <c r="F39" s="20"/>
      <c r="G39" s="20"/>
    </row>
    <row r="40" spans="1:7" s="1" customFormat="1" ht="15">
      <c r="A40" s="20">
        <v>35</v>
      </c>
      <c r="B40" s="20" t="s">
        <v>32</v>
      </c>
      <c r="C40" s="20"/>
      <c r="D40" s="20"/>
      <c r="E40" s="20"/>
      <c r="F40" s="20"/>
      <c r="G40" s="20"/>
    </row>
    <row r="41" spans="1:7" s="1" customFormat="1" ht="15">
      <c r="A41" s="20">
        <v>36</v>
      </c>
      <c r="B41" s="20" t="s">
        <v>34</v>
      </c>
      <c r="C41" s="20"/>
      <c r="D41" s="20"/>
      <c r="E41" s="20"/>
      <c r="F41" s="20"/>
      <c r="G41" s="20"/>
    </row>
    <row r="42" spans="1:7" s="1" customFormat="1" ht="15">
      <c r="A42" s="20">
        <v>37</v>
      </c>
      <c r="B42" s="20" t="s">
        <v>35</v>
      </c>
      <c r="C42" s="20"/>
      <c r="D42" s="20"/>
      <c r="E42" s="20"/>
      <c r="F42" s="20"/>
      <c r="G42" s="20"/>
    </row>
    <row r="43" spans="1:7" s="1" customFormat="1" ht="15">
      <c r="A43" s="20">
        <v>38</v>
      </c>
      <c r="B43" s="20" t="s">
        <v>36</v>
      </c>
      <c r="C43" s="20"/>
      <c r="D43" s="20"/>
      <c r="E43" s="20"/>
      <c r="F43" s="20"/>
      <c r="G43" s="20"/>
    </row>
    <row r="44" spans="1:7" s="1" customFormat="1" ht="15">
      <c r="A44" s="20">
        <v>39</v>
      </c>
      <c r="B44" s="20" t="s">
        <v>37</v>
      </c>
      <c r="C44" s="20"/>
      <c r="D44" s="20"/>
      <c r="E44" s="20"/>
      <c r="F44" s="20"/>
      <c r="G44" s="20"/>
    </row>
    <row r="45" spans="1:7" s="1" customFormat="1" ht="15">
      <c r="A45" s="70">
        <v>40</v>
      </c>
      <c r="B45" s="69" t="s">
        <v>38</v>
      </c>
      <c r="C45" s="70"/>
      <c r="D45" s="70"/>
      <c r="E45" s="70"/>
      <c r="F45" s="20"/>
      <c r="G45" s="20"/>
    </row>
    <row r="46" spans="1:7" s="1" customFormat="1" ht="15">
      <c r="A46" s="20">
        <v>41</v>
      </c>
      <c r="B46" s="19" t="s">
        <v>39</v>
      </c>
      <c r="C46" s="20"/>
      <c r="D46" s="20"/>
      <c r="E46" s="20"/>
      <c r="F46" s="20"/>
      <c r="G46" s="20"/>
    </row>
    <row r="47" spans="1:7" s="1" customFormat="1" ht="15">
      <c r="A47" s="70">
        <v>42</v>
      </c>
      <c r="B47" s="69" t="s">
        <v>40</v>
      </c>
      <c r="C47" s="70"/>
      <c r="D47" s="70"/>
      <c r="E47" s="70"/>
      <c r="F47" s="70"/>
      <c r="G47" s="20"/>
    </row>
    <row r="48" spans="1:7" s="1" customFormat="1" ht="15">
      <c r="A48" s="20">
        <v>43</v>
      </c>
      <c r="B48" s="69" t="s">
        <v>41</v>
      </c>
      <c r="C48" s="20"/>
      <c r="D48" s="20"/>
      <c r="E48" s="20"/>
      <c r="F48" s="20"/>
      <c r="G48" s="20"/>
    </row>
    <row r="49" spans="1:7" s="1" customFormat="1" ht="15">
      <c r="A49" s="70">
        <v>44</v>
      </c>
      <c r="B49" s="69" t="s">
        <v>42</v>
      </c>
      <c r="C49" s="70"/>
      <c r="D49" s="70"/>
      <c r="E49" s="70"/>
      <c r="F49" s="20"/>
      <c r="G49" s="20"/>
    </row>
    <row r="50" spans="1:7" s="1" customFormat="1" ht="15">
      <c r="A50" s="70">
        <v>45</v>
      </c>
      <c r="B50" s="69" t="s">
        <v>43</v>
      </c>
      <c r="C50" s="70"/>
      <c r="D50" s="70"/>
      <c r="E50" s="20"/>
      <c r="F50" s="20"/>
      <c r="G50" s="20"/>
    </row>
    <row r="51" spans="1:7" s="1" customFormat="1" ht="15">
      <c r="A51" s="70">
        <v>46</v>
      </c>
      <c r="B51" s="69" t="s">
        <v>44</v>
      </c>
      <c r="C51" s="20"/>
      <c r="D51" s="20"/>
      <c r="E51" s="20"/>
      <c r="F51" s="20"/>
      <c r="G51" s="20"/>
    </row>
    <row r="52" spans="1:7" s="1" customFormat="1" ht="15">
      <c r="A52" s="20">
        <v>47</v>
      </c>
      <c r="B52" s="19" t="s">
        <v>257</v>
      </c>
      <c r="C52" s="20"/>
      <c r="D52" s="20"/>
      <c r="E52" s="20"/>
      <c r="F52" s="20"/>
      <c r="G52" s="20"/>
    </row>
    <row r="53" spans="1:7" s="1" customFormat="1" ht="15">
      <c r="A53" s="70">
        <v>48</v>
      </c>
      <c r="B53" s="69" t="s">
        <v>45</v>
      </c>
      <c r="C53" s="70"/>
      <c r="D53" s="70"/>
      <c r="E53" s="20"/>
      <c r="F53" s="20"/>
      <c r="G53" s="20"/>
    </row>
    <row r="54" spans="1:7" s="1" customFormat="1" ht="15">
      <c r="A54" s="20">
        <v>49</v>
      </c>
      <c r="B54" s="20" t="s">
        <v>46</v>
      </c>
      <c r="C54" s="20"/>
      <c r="D54" s="20"/>
      <c r="E54" s="20"/>
      <c r="F54" s="20"/>
      <c r="G54" s="20"/>
    </row>
    <row r="55" spans="1:7" s="1" customFormat="1" ht="15">
      <c r="A55" s="20">
        <v>50</v>
      </c>
      <c r="B55" s="20" t="s">
        <v>47</v>
      </c>
      <c r="C55" s="20"/>
      <c r="D55" s="20"/>
      <c r="E55" s="20"/>
      <c r="F55" s="20"/>
      <c r="G55" s="20"/>
    </row>
    <row r="56" spans="1:7" s="1" customFormat="1" ht="15">
      <c r="A56" s="70">
        <v>51</v>
      </c>
      <c r="B56" s="69" t="s">
        <v>48</v>
      </c>
      <c r="C56" s="70"/>
      <c r="D56" s="20"/>
      <c r="E56" s="20"/>
      <c r="F56" s="20"/>
      <c r="G56" s="20"/>
    </row>
    <row r="57" spans="1:7" s="1" customFormat="1" ht="15">
      <c r="A57" s="20">
        <v>52</v>
      </c>
      <c r="B57" s="19" t="s">
        <v>12</v>
      </c>
      <c r="C57" s="20"/>
      <c r="D57" s="20"/>
      <c r="E57" s="20"/>
      <c r="F57" s="20"/>
      <c r="G57" s="20"/>
    </row>
    <row r="58" spans="1:7" s="1" customFormat="1" ht="15">
      <c r="A58" s="70">
        <v>53</v>
      </c>
      <c r="B58" s="69" t="s">
        <v>49</v>
      </c>
      <c r="C58" s="70"/>
      <c r="D58" s="20"/>
      <c r="E58" s="20"/>
      <c r="F58" s="20"/>
      <c r="G58" s="20"/>
    </row>
    <row r="59" spans="1:7" s="1" customFormat="1" ht="15">
      <c r="A59" s="70">
        <v>54</v>
      </c>
      <c r="B59" s="20" t="s">
        <v>50</v>
      </c>
      <c r="C59" s="20"/>
      <c r="D59" s="20"/>
      <c r="E59" s="20"/>
      <c r="F59" s="20"/>
      <c r="G59" s="20"/>
    </row>
    <row r="60" spans="1:7" s="1" customFormat="1" ht="15">
      <c r="A60" s="20">
        <v>55</v>
      </c>
      <c r="B60" s="20" t="s">
        <v>51</v>
      </c>
      <c r="C60" s="20"/>
      <c r="D60" s="20"/>
      <c r="E60" s="20"/>
      <c r="F60" s="20"/>
      <c r="G60" s="20"/>
    </row>
    <row r="61" spans="1:7" s="1" customFormat="1" ht="15">
      <c r="A61" s="70">
        <v>56</v>
      </c>
      <c r="B61" s="69" t="s">
        <v>52</v>
      </c>
      <c r="C61" s="70"/>
      <c r="D61" s="20"/>
      <c r="E61" s="20"/>
      <c r="F61" s="20"/>
      <c r="G61" s="20"/>
    </row>
    <row r="62" spans="1:7" s="1" customFormat="1" ht="15">
      <c r="A62" s="70">
        <v>57</v>
      </c>
      <c r="B62" s="19" t="s">
        <v>53</v>
      </c>
      <c r="C62" s="20"/>
      <c r="D62" s="20"/>
      <c r="E62" s="20"/>
      <c r="F62" s="20"/>
      <c r="G62" s="20"/>
    </row>
    <row r="63" spans="1:7" s="1" customFormat="1" ht="15">
      <c r="A63" s="20">
        <v>58</v>
      </c>
      <c r="B63" s="19" t="s">
        <v>54</v>
      </c>
      <c r="C63" s="20"/>
      <c r="D63" s="20"/>
      <c r="E63" s="20"/>
      <c r="F63" s="20"/>
      <c r="G63" s="20"/>
    </row>
    <row r="64" spans="1:7" s="1" customFormat="1" ht="15">
      <c r="A64" s="70">
        <v>59</v>
      </c>
      <c r="B64" s="69" t="s">
        <v>55</v>
      </c>
      <c r="C64" s="70"/>
      <c r="D64" s="70"/>
      <c r="E64" s="20"/>
      <c r="F64" s="20"/>
      <c r="G64" s="20"/>
    </row>
    <row r="65" spans="1:7" s="1" customFormat="1" ht="15">
      <c r="A65" s="70">
        <v>60</v>
      </c>
      <c r="B65" s="69" t="s">
        <v>56</v>
      </c>
      <c r="C65" s="70"/>
      <c r="D65" s="20"/>
      <c r="E65" s="20"/>
      <c r="F65" s="20"/>
      <c r="G65" s="20"/>
    </row>
    <row r="66" spans="1:7" s="1" customFormat="1" ht="15">
      <c r="A66" s="20">
        <v>61</v>
      </c>
      <c r="B66" s="19" t="s">
        <v>57</v>
      </c>
      <c r="C66" s="20"/>
      <c r="D66" s="20"/>
      <c r="E66" s="20"/>
      <c r="F66" s="20"/>
      <c r="G66" s="20"/>
    </row>
    <row r="67" spans="1:7" s="1" customFormat="1" ht="15">
      <c r="A67" s="20">
        <v>62</v>
      </c>
      <c r="B67" s="19" t="s">
        <v>58</v>
      </c>
      <c r="C67" s="20"/>
      <c r="D67" s="20"/>
      <c r="E67" s="20"/>
      <c r="F67" s="20"/>
      <c r="G67" s="20"/>
    </row>
    <row r="68" spans="1:7" s="1" customFormat="1" ht="15">
      <c r="A68" s="70">
        <v>63</v>
      </c>
      <c r="B68" s="69" t="s">
        <v>59</v>
      </c>
      <c r="C68" s="70"/>
      <c r="D68" s="20"/>
      <c r="E68" s="20"/>
      <c r="F68" s="20"/>
      <c r="G68" s="20"/>
    </row>
    <row r="69" spans="1:7" s="1" customFormat="1" ht="15">
      <c r="A69" s="70">
        <v>64</v>
      </c>
      <c r="B69" s="69" t="s">
        <v>60</v>
      </c>
      <c r="C69" s="70"/>
      <c r="D69" s="20"/>
      <c r="E69" s="20"/>
      <c r="F69" s="20"/>
      <c r="G69" s="20"/>
    </row>
    <row r="70" spans="1:7" s="1" customFormat="1" ht="15">
      <c r="A70" s="20">
        <v>65</v>
      </c>
      <c r="B70" s="20" t="s">
        <v>61</v>
      </c>
      <c r="C70" s="20"/>
      <c r="D70" s="20"/>
      <c r="E70" s="20"/>
      <c r="F70" s="20"/>
      <c r="G70" s="20"/>
    </row>
    <row r="71" spans="1:7" s="1" customFormat="1" ht="15">
      <c r="A71" s="20">
        <v>66</v>
      </c>
      <c r="B71" s="20" t="s">
        <v>62</v>
      </c>
      <c r="C71" s="20"/>
      <c r="D71" s="20"/>
      <c r="E71" s="20"/>
      <c r="F71" s="20"/>
      <c r="G71" s="20"/>
    </row>
    <row r="72" spans="1:7" s="1" customFormat="1" ht="15">
      <c r="A72" s="70">
        <v>67</v>
      </c>
      <c r="B72" s="69" t="s">
        <v>63</v>
      </c>
      <c r="C72" s="70"/>
      <c r="D72" s="20"/>
      <c r="E72" s="20"/>
      <c r="F72" s="20"/>
      <c r="G72" s="20"/>
    </row>
    <row r="73" spans="1:7" s="1" customFormat="1" ht="15">
      <c r="A73" s="20">
        <v>68</v>
      </c>
      <c r="B73" s="20" t="s">
        <v>64</v>
      </c>
      <c r="C73" s="20"/>
      <c r="D73" s="20"/>
      <c r="E73" s="20"/>
      <c r="F73" s="20"/>
      <c r="G73" s="20"/>
    </row>
    <row r="74" spans="1:7" s="1" customFormat="1" ht="15">
      <c r="A74" s="20">
        <v>69</v>
      </c>
      <c r="B74" s="20" t="s">
        <v>65</v>
      </c>
      <c r="C74" s="20"/>
      <c r="D74" s="20"/>
      <c r="E74" s="20"/>
      <c r="F74" s="20"/>
      <c r="G74" s="20"/>
    </row>
    <row r="75" spans="1:7" s="1" customFormat="1" ht="15">
      <c r="A75" s="70">
        <v>70</v>
      </c>
      <c r="B75" s="20" t="s">
        <v>66</v>
      </c>
      <c r="C75" s="20"/>
      <c r="D75" s="20"/>
      <c r="E75" s="20"/>
      <c r="F75" s="20"/>
      <c r="G75" s="20"/>
    </row>
    <row r="76" spans="1:7" s="1" customFormat="1" ht="15">
      <c r="A76" s="20">
        <v>71</v>
      </c>
      <c r="B76" s="20" t="s">
        <v>67</v>
      </c>
      <c r="C76" s="20"/>
      <c r="D76" s="20"/>
      <c r="E76" s="20"/>
      <c r="F76" s="20"/>
      <c r="G76" s="20"/>
    </row>
    <row r="77" spans="1:7" s="1" customFormat="1" ht="15">
      <c r="A77" s="20">
        <v>72</v>
      </c>
      <c r="B77" s="20" t="s">
        <v>68</v>
      </c>
      <c r="C77" s="20"/>
      <c r="D77" s="20"/>
      <c r="E77" s="20"/>
      <c r="F77" s="20"/>
      <c r="G77" s="20"/>
    </row>
    <row r="78" spans="1:7" s="1" customFormat="1" ht="15">
      <c r="A78" s="70">
        <v>73</v>
      </c>
      <c r="B78" s="20" t="s">
        <v>69</v>
      </c>
      <c r="C78" s="20"/>
      <c r="D78" s="20"/>
      <c r="E78" s="20"/>
      <c r="F78" s="20"/>
      <c r="G78" s="20"/>
    </row>
    <row r="79" spans="1:7" s="1" customFormat="1" ht="15">
      <c r="A79" s="20">
        <v>74</v>
      </c>
      <c r="B79" s="20" t="s">
        <v>70</v>
      </c>
      <c r="C79" s="20"/>
      <c r="D79" s="20"/>
      <c r="E79" s="20"/>
      <c r="F79" s="20"/>
      <c r="G79" s="20"/>
    </row>
    <row r="80" spans="1:7" s="1" customFormat="1" ht="15"/>
  </sheetData>
  <hyperlinks>
    <hyperlink ref="B8" location="'3'!A1" display="Hagsæld hefur aukist hratt" xr:uid="{00000000-0004-0000-0000-000000000000}"/>
    <hyperlink ref="B9" location="'4'!A1" display="Útlit fyrir neikvæðan hagvöxt í ár" xr:uid="{00000000-0004-0000-0000-000001000000}"/>
    <hyperlink ref="B10" location="'5'!A1" display="Hærri ráðstöfunartekjur allra aldurshópa" xr:uid="{00000000-0004-0000-0000-000002000000}"/>
    <hyperlink ref="B11" location="'6'!A1" display="Laun hafa hækkað ört" xr:uid="{00000000-0004-0000-0000-000003000000}"/>
    <hyperlink ref="B12" location="'7'!A1" display="Mikill þjóðhagslegur sparnaður" xr:uid="{00000000-0004-0000-0000-000004000000}"/>
    <hyperlink ref="B13" location="'8'!A1" display="Ferðaþjónustan heldur velli" xr:uid="{00000000-0004-0000-0000-000005000000}"/>
    <hyperlink ref="B14" location="'9'!A1" display="Vaxtakostnaður heimila lækkar" xr:uid="{00000000-0004-0000-0000-000006000000}"/>
    <hyperlink ref="B15" location="'10'!A1" display="Opinberfjárfesting vex" xr:uid="{00000000-0004-0000-0000-000007000000}"/>
    <hyperlink ref="B16" location="'11'!A1" display="Skuldir ríkissjóðs hafa lækkað verulega" xr:uid="{00000000-0004-0000-0000-000008000000}"/>
    <hyperlink ref="B17" location="'12a'!A1" display="Horfur í heimshagkerfinu hafa versnað (evrusvæði)" xr:uid="{00000000-0004-0000-0000-000009000000}"/>
    <hyperlink ref="G17" location="'12b'!A1" display="Horfur í heimshagkerfinu hafa versnað (Bretland)" xr:uid="{00000000-0004-0000-0000-00000A000000}"/>
    <hyperlink ref="B21" location="'16'!A1" display="Svigrúm til að mæta hægari hagvexti" xr:uid="{00000000-0004-0000-0000-00000B000000}"/>
    <hyperlink ref="B23" location="'18'!A1" display="Áætluð afkoma ríkissjóðs árið 2020" xr:uid="{00000000-0004-0000-0000-00000C000000}"/>
    <hyperlink ref="B24" location="'19'!A1" display="Stefnt er að jöfnuði í ríkisfjármálum 2020" xr:uid="{00000000-0004-0000-0000-00000D000000}"/>
    <hyperlink ref="B27" location="'22'!A1" display="Frumjöfnuður hins opinbera 2018" xr:uid="{00000000-0004-0000-0000-00000E000000}"/>
    <hyperlink ref="B28" location="'23'!A1" display="Skuldir ríkissjóðs innan marka skuldastefnu" xr:uid="{00000000-0004-0000-0000-00000F000000}"/>
    <hyperlink ref="B29" location="'24'!A1" display="Tilfærslur vaxandi hluti frumgjalda" xr:uid="{00000000-0004-0000-0000-000010000000}"/>
    <hyperlink ref="B32" location="'27'!A1" display="Tekjuáætlun 2020" xr:uid="{00000000-0004-0000-0000-000011000000}"/>
    <hyperlink ref="B33" location="'28'!A1" display="Tekjur ríkissjóðs eru áætlaðar 919 ma.kr." xr:uid="{00000000-0004-0000-0000-000012000000}"/>
    <hyperlink ref="B46" location="'41'!A1" display="Skipting útgjalda ríkissjóðs árið 2020" xr:uid="{00000000-0004-0000-0000-000013000000}"/>
    <hyperlink ref="B48" location="'43'!A1" display="Í hvað fara skattarnir" xr:uid="{00000000-0004-0000-0000-000014000000}"/>
    <hyperlink ref="B49" location="'44'!A1" display="Útgjaldaþróun 2011-2020" xr:uid="{00000000-0004-0000-0000-000015000000}"/>
    <hyperlink ref="B51" location="'46'!A1" display="Útgjöld til menntamála" xr:uid="{00000000-0004-0000-0000-000016000000}"/>
    <hyperlink ref="B52" location="'47'!A1" display="Útgjöld til félags-, húsnæðis- og tryggingarmála" xr:uid="{00000000-0004-0000-0000-000017000000}"/>
    <hyperlink ref="B53" location="'48'!A1" display="Útgjöld til heilbrigðismála 2011-2020  " xr:uid="{00000000-0004-0000-0000-000018000000}"/>
    <hyperlink ref="B57" location="'52'!A1" display="Skuldir ríkissjóðs hafa lækkað verulega" xr:uid="{00000000-0004-0000-0000-000019000000}"/>
    <hyperlink ref="B62" location="'57'!A1" display="Hrein staða efnahagsreiknings ríkissjóðs hefur batnað" xr:uid="{00000000-0004-0000-0000-00001A000000}"/>
    <hyperlink ref="B63" location="'58'!A1" display="Lífeyrissjóðir eru stærstu eigendur innlendra ríkisskuldabréfa" xr:uid="{00000000-0004-0000-0000-00001B000000}"/>
    <hyperlink ref="B66" location="'61'!A1" display="Lækkun vaxta hefur skapað rými fyrir önnur útgjöld" xr:uid="{00000000-0004-0000-0000-00001C000000}"/>
    <hyperlink ref="B67" location="'62'!A1" display="Vaxtatekjur" xr:uid="{00000000-0004-0000-0000-00001D000000}"/>
    <hyperlink ref="B47" location="'42'!A1" display="Breyting á rammasettum útgjöldum frá fjárlögum 2017 eftir málefnasviðum" xr:uid="{00000000-0004-0000-0000-00001E000000}"/>
    <hyperlink ref="B45" location="'40'!A1" display="Heildarútgjöld ríkissjóðs eftir tilefnum" xr:uid="{00000000-0004-0000-0000-00001F000000}"/>
    <hyperlink ref="B50" location="'45'!A1" display="Útgjöld til samgönguframkvæmda" xr:uid="{00000000-0004-0000-0000-000020000000}"/>
    <hyperlink ref="B56" location="'51'!A1" display="Skuldir hins opinbera halda áfram að lækka" xr:uid="{00000000-0004-0000-0000-000021000000}"/>
    <hyperlink ref="B58" location="'53'!A1" display="Skuldir hins opinbera lágar í samanburði við önnur Evrópuríki" xr:uid="{00000000-0004-0000-0000-000022000000}"/>
    <hyperlink ref="B61" location="'56'!A1" display="Endurgreiðsluferill skulda ríkissjóðs" xr:uid="{00000000-0004-0000-0000-000023000000}"/>
    <hyperlink ref="B64" location="'59'!A1" display="Samsetning vaxtagjalda hefur breyst mikið" xr:uid="{00000000-0004-0000-0000-000024000000}"/>
    <hyperlink ref="B65" location="'60'!A1" display="Vaxtajöfnuður hefur batnað hratt" xr:uid="{00000000-0004-0000-0000-000025000000}"/>
    <hyperlink ref="B68" location="'63'!A1" display="Minnkandi áhætta af ríkisábyrgðum" xr:uid="{00000000-0004-0000-0000-000026000000}"/>
    <hyperlink ref="B69" location="'64'!A1" display="Forinngreiðslur hafa hægt á vexti lífeyrisskuldbindinga" xr:uid="{00000000-0004-0000-0000-000027000000}"/>
    <hyperlink ref="B72" location="'67'!A1" display="Vextir af lánum ríkissjóðs í þús. kr.á mann" xr:uid="{00000000-0004-0000-0000-000028000000}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1"/>
  <sheetViews>
    <sheetView workbookViewId="0"/>
  </sheetViews>
  <sheetFormatPr defaultRowHeight="15"/>
  <cols>
    <col min="1" max="1" width="11" bestFit="1" customWidth="1"/>
  </cols>
  <sheetData>
    <row r="1" spans="1:2">
      <c r="A1" t="s">
        <v>12</v>
      </c>
    </row>
    <row r="3" spans="1:2">
      <c r="A3" t="s">
        <v>115</v>
      </c>
      <c r="B3" s="3">
        <v>55.3</v>
      </c>
    </row>
    <row r="4" spans="1:2">
      <c r="A4" t="s">
        <v>114</v>
      </c>
      <c r="B4" s="3">
        <v>-11.9</v>
      </c>
    </row>
    <row r="5" spans="1:2">
      <c r="A5" t="s">
        <v>113</v>
      </c>
      <c r="B5" s="3">
        <v>-5.6653828906621193</v>
      </c>
    </row>
    <row r="6" spans="1:2">
      <c r="A6" t="s">
        <v>112</v>
      </c>
      <c r="B6" s="3">
        <v>-8.234617109337881</v>
      </c>
    </row>
    <row r="7" spans="1:2">
      <c r="A7" t="s">
        <v>111</v>
      </c>
      <c r="B7" s="3">
        <v>-3.9</v>
      </c>
    </row>
    <row r="8" spans="1:2">
      <c r="A8" t="s">
        <v>110</v>
      </c>
      <c r="B8" s="3">
        <v>-4.5999999999999961</v>
      </c>
    </row>
    <row r="9" spans="1:2">
      <c r="A9" t="s">
        <v>109</v>
      </c>
      <c r="B9" s="3">
        <v>21</v>
      </c>
    </row>
    <row r="21" spans="6:6">
      <c r="F21" t="s">
        <v>108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0"/>
  <sheetViews>
    <sheetView workbookViewId="0">
      <selection activeCell="A2" sqref="A2"/>
    </sheetView>
  </sheetViews>
  <sheetFormatPr defaultRowHeight="15"/>
  <cols>
    <col min="2" max="3" width="15.140625" bestFit="1" customWidth="1"/>
  </cols>
  <sheetData>
    <row r="1" spans="1:3">
      <c r="A1" t="s">
        <v>120</v>
      </c>
    </row>
    <row r="3" spans="1:3">
      <c r="B3" t="s">
        <v>118</v>
      </c>
      <c r="C3" t="s">
        <v>117</v>
      </c>
    </row>
    <row r="4" spans="1:3">
      <c r="A4">
        <v>2018</v>
      </c>
      <c r="B4">
        <v>100</v>
      </c>
      <c r="C4">
        <v>100</v>
      </c>
    </row>
    <row r="5" spans="1:3">
      <c r="A5">
        <v>2019</v>
      </c>
      <c r="B5">
        <v>101.2</v>
      </c>
      <c r="C5">
        <v>101.4</v>
      </c>
    </row>
    <row r="6" spans="1:3">
      <c r="A6">
        <v>2020</v>
      </c>
      <c r="B6">
        <v>102.212</v>
      </c>
      <c r="C6">
        <v>102.5154</v>
      </c>
    </row>
    <row r="20" spans="6:6">
      <c r="F20" t="s">
        <v>116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0"/>
  <sheetViews>
    <sheetView workbookViewId="0">
      <selection activeCell="A2" sqref="A2"/>
    </sheetView>
  </sheetViews>
  <sheetFormatPr defaultRowHeight="15"/>
  <cols>
    <col min="2" max="3" width="15.140625" bestFit="1" customWidth="1"/>
  </cols>
  <sheetData>
    <row r="1" spans="1:3">
      <c r="A1" t="s">
        <v>121</v>
      </c>
    </row>
    <row r="3" spans="1:3">
      <c r="B3" t="s">
        <v>118</v>
      </c>
      <c r="C3" t="s">
        <v>117</v>
      </c>
    </row>
    <row r="4" spans="1:3">
      <c r="A4">
        <v>2018</v>
      </c>
      <c r="B4">
        <v>100</v>
      </c>
      <c r="C4">
        <v>100</v>
      </c>
    </row>
    <row r="5" spans="1:3">
      <c r="A5">
        <v>2019</v>
      </c>
      <c r="B5">
        <v>101.2</v>
      </c>
      <c r="C5">
        <v>101.8</v>
      </c>
    </row>
    <row r="6" spans="1:3">
      <c r="A6">
        <v>2020</v>
      </c>
      <c r="B6">
        <v>102.6168</v>
      </c>
      <c r="C6">
        <v>103.4288</v>
      </c>
    </row>
    <row r="20" spans="6:6">
      <c r="F20" t="s">
        <v>116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9"/>
  <sheetViews>
    <sheetView workbookViewId="0"/>
  </sheetViews>
  <sheetFormatPr defaultColWidth="9.140625" defaultRowHeight="15"/>
  <cols>
    <col min="1" max="16384" width="9.140625" style="47"/>
  </cols>
  <sheetData>
    <row r="1" spans="1:4">
      <c r="B1" s="47" t="s">
        <v>227</v>
      </c>
      <c r="C1" s="47" t="s">
        <v>226</v>
      </c>
      <c r="D1" s="47" t="s">
        <v>17</v>
      </c>
    </row>
    <row r="2" spans="1:4">
      <c r="A2" s="47">
        <v>2013</v>
      </c>
      <c r="B2" s="47">
        <v>1.5824715244458613E-2</v>
      </c>
    </row>
    <row r="3" spans="1:4">
      <c r="A3" s="47">
        <v>2014</v>
      </c>
      <c r="B3" s="47">
        <v>4.1667470437315578E-2</v>
      </c>
    </row>
    <row r="4" spans="1:4">
      <c r="A4" s="47">
        <v>2015</v>
      </c>
      <c r="B4" s="47">
        <v>3.1212564539388001E-2</v>
      </c>
    </row>
    <row r="5" spans="1:4">
      <c r="A5" s="47">
        <v>2016</v>
      </c>
      <c r="B5" s="47">
        <v>3.6532452058182098E-2</v>
      </c>
    </row>
    <row r="6" spans="1:4">
      <c r="A6" s="47">
        <v>2017</v>
      </c>
      <c r="B6" s="47">
        <v>4.612459755619884E-2</v>
      </c>
    </row>
    <row r="7" spans="1:4">
      <c r="A7" s="47">
        <v>2018</v>
      </c>
      <c r="B7" s="47">
        <v>3.2078912605167605E-2</v>
      </c>
      <c r="C7" s="47">
        <v>3.2078912605167605E-2</v>
      </c>
      <c r="D7" s="47">
        <v>3.2078912605167605E-2</v>
      </c>
    </row>
    <row r="8" spans="1:4">
      <c r="A8" s="47">
        <v>2019</v>
      </c>
      <c r="C8" s="47">
        <v>2.8000000000000001E-2</v>
      </c>
      <c r="D8" s="47">
        <v>1.4999999999999999E-2</v>
      </c>
    </row>
    <row r="9" spans="1:4">
      <c r="A9" s="47">
        <v>2020</v>
      </c>
      <c r="C9" s="47">
        <v>2.4E-2</v>
      </c>
      <c r="D9" s="47">
        <v>1.6E-2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"/>
  <sheetViews>
    <sheetView workbookViewId="0"/>
  </sheetViews>
  <sheetFormatPr defaultColWidth="9.140625" defaultRowHeight="15"/>
  <cols>
    <col min="1" max="1" width="9.140625" style="47"/>
    <col min="2" max="2" width="6.5703125" style="47" bestFit="1" customWidth="1"/>
    <col min="3" max="3" width="10" style="47" bestFit="1" customWidth="1"/>
    <col min="4" max="4" width="10.42578125" style="47" bestFit="1" customWidth="1"/>
    <col min="5" max="16384" width="9.140625" style="47"/>
  </cols>
  <sheetData>
    <row r="1" spans="1:6">
      <c r="A1" s="47" t="s">
        <v>18</v>
      </c>
    </row>
    <row r="3" spans="1:6">
      <c r="B3" s="47" t="s">
        <v>228</v>
      </c>
      <c r="C3" s="47" t="s">
        <v>233</v>
      </c>
      <c r="D3" s="47" t="s">
        <v>232</v>
      </c>
      <c r="E3" s="47" t="s">
        <v>231</v>
      </c>
      <c r="F3" s="47" t="s">
        <v>230</v>
      </c>
    </row>
    <row r="4" spans="1:6">
      <c r="A4" s="61" t="s">
        <v>229</v>
      </c>
      <c r="C4" s="48">
        <v>861.7</v>
      </c>
      <c r="D4" s="48">
        <v>57.4</v>
      </c>
      <c r="E4" s="48">
        <v>0.4</v>
      </c>
    </row>
    <row r="5" spans="1:6">
      <c r="A5" s="61" t="s">
        <v>228</v>
      </c>
      <c r="B5" s="48">
        <v>919.5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8"/>
  <sheetViews>
    <sheetView workbookViewId="0"/>
  </sheetViews>
  <sheetFormatPr defaultColWidth="9.140625" defaultRowHeight="15"/>
  <cols>
    <col min="1" max="1" width="13.28515625" style="47" bestFit="1" customWidth="1"/>
    <col min="2" max="2" width="11.42578125" style="47" bestFit="1" customWidth="1"/>
    <col min="3" max="3" width="13.140625" style="47" bestFit="1" customWidth="1"/>
    <col min="4" max="16384" width="9.140625" style="47"/>
  </cols>
  <sheetData>
    <row r="1" spans="1:3">
      <c r="A1" s="47" t="s">
        <v>19</v>
      </c>
    </row>
    <row r="3" spans="1:3">
      <c r="A3" s="65"/>
      <c r="B3" s="65" t="s">
        <v>240</v>
      </c>
      <c r="C3" s="65" t="s">
        <v>239</v>
      </c>
    </row>
    <row r="4" spans="1:3">
      <c r="A4" s="63" t="s">
        <v>238</v>
      </c>
      <c r="B4" s="62">
        <v>4.6095172585098362E-2</v>
      </c>
      <c r="C4" s="62">
        <v>1.7440982870463272E-2</v>
      </c>
    </row>
    <row r="5" spans="1:3">
      <c r="A5" s="64" t="s">
        <v>237</v>
      </c>
      <c r="B5" s="62">
        <v>3.5775685690831623E-2</v>
      </c>
      <c r="C5" s="62">
        <v>1.3057923710930446E-2</v>
      </c>
    </row>
    <row r="6" spans="1:3">
      <c r="A6" s="63" t="s">
        <v>236</v>
      </c>
      <c r="B6" s="62">
        <v>2.7366435989687368E-2</v>
      </c>
      <c r="C6" s="62">
        <v>9.9563848412050852E-3</v>
      </c>
    </row>
    <row r="7" spans="1:3">
      <c r="A7" s="63" t="s">
        <v>235</v>
      </c>
      <c r="B7" s="62">
        <v>1.4586701153518788E-2</v>
      </c>
      <c r="C7" s="62">
        <v>-3.0406117910120756E-3</v>
      </c>
    </row>
    <row r="8" spans="1:3">
      <c r="A8" s="63" t="s">
        <v>234</v>
      </c>
      <c r="B8" s="62">
        <v>1.5763303781488672E-2</v>
      </c>
      <c r="C8" s="62">
        <v>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3:C33"/>
  <sheetViews>
    <sheetView workbookViewId="0"/>
  </sheetViews>
  <sheetFormatPr defaultRowHeight="15"/>
  <cols>
    <col min="1" max="1" width="9.140625" style="42"/>
    <col min="2" max="2" width="13" style="42" bestFit="1" customWidth="1"/>
    <col min="3" max="257" width="9.140625" style="42"/>
    <col min="258" max="258" width="13" style="42" bestFit="1" customWidth="1"/>
    <col min="259" max="513" width="9.140625" style="42"/>
    <col min="514" max="514" width="13" style="42" bestFit="1" customWidth="1"/>
    <col min="515" max="769" width="9.140625" style="42"/>
    <col min="770" max="770" width="13" style="42" bestFit="1" customWidth="1"/>
    <col min="771" max="1025" width="9.140625" style="42"/>
    <col min="1026" max="1026" width="13" style="42" bestFit="1" customWidth="1"/>
    <col min="1027" max="1281" width="9.140625" style="42"/>
    <col min="1282" max="1282" width="13" style="42" bestFit="1" customWidth="1"/>
    <col min="1283" max="1537" width="9.140625" style="42"/>
    <col min="1538" max="1538" width="13" style="42" bestFit="1" customWidth="1"/>
    <col min="1539" max="1793" width="9.140625" style="42"/>
    <col min="1794" max="1794" width="13" style="42" bestFit="1" customWidth="1"/>
    <col min="1795" max="2049" width="9.140625" style="42"/>
    <col min="2050" max="2050" width="13" style="42" bestFit="1" customWidth="1"/>
    <col min="2051" max="2305" width="9.140625" style="42"/>
    <col min="2306" max="2306" width="13" style="42" bestFit="1" customWidth="1"/>
    <col min="2307" max="2561" width="9.140625" style="42"/>
    <col min="2562" max="2562" width="13" style="42" bestFit="1" customWidth="1"/>
    <col min="2563" max="2817" width="9.140625" style="42"/>
    <col min="2818" max="2818" width="13" style="42" bestFit="1" customWidth="1"/>
    <col min="2819" max="3073" width="9.140625" style="42"/>
    <col min="3074" max="3074" width="13" style="42" bestFit="1" customWidth="1"/>
    <col min="3075" max="3329" width="9.140625" style="42"/>
    <col min="3330" max="3330" width="13" style="42" bestFit="1" customWidth="1"/>
    <col min="3331" max="3585" width="9.140625" style="42"/>
    <col min="3586" max="3586" width="13" style="42" bestFit="1" customWidth="1"/>
    <col min="3587" max="3841" width="9.140625" style="42"/>
    <col min="3842" max="3842" width="13" style="42" bestFit="1" customWidth="1"/>
    <col min="3843" max="4097" width="9.140625" style="42"/>
    <col min="4098" max="4098" width="13" style="42" bestFit="1" customWidth="1"/>
    <col min="4099" max="4353" width="9.140625" style="42"/>
    <col min="4354" max="4354" width="13" style="42" bestFit="1" customWidth="1"/>
    <col min="4355" max="4609" width="9.140625" style="42"/>
    <col min="4610" max="4610" width="13" style="42" bestFit="1" customWidth="1"/>
    <col min="4611" max="4865" width="9.140625" style="42"/>
    <col min="4866" max="4866" width="13" style="42" bestFit="1" customWidth="1"/>
    <col min="4867" max="5121" width="9.140625" style="42"/>
    <col min="5122" max="5122" width="13" style="42" bestFit="1" customWidth="1"/>
    <col min="5123" max="5377" width="9.140625" style="42"/>
    <col min="5378" max="5378" width="13" style="42" bestFit="1" customWidth="1"/>
    <col min="5379" max="5633" width="9.140625" style="42"/>
    <col min="5634" max="5634" width="13" style="42" bestFit="1" customWidth="1"/>
    <col min="5635" max="5889" width="9.140625" style="42"/>
    <col min="5890" max="5890" width="13" style="42" bestFit="1" customWidth="1"/>
    <col min="5891" max="6145" width="9.140625" style="42"/>
    <col min="6146" max="6146" width="13" style="42" bestFit="1" customWidth="1"/>
    <col min="6147" max="6401" width="9.140625" style="42"/>
    <col min="6402" max="6402" width="13" style="42" bestFit="1" customWidth="1"/>
    <col min="6403" max="6657" width="9.140625" style="42"/>
    <col min="6658" max="6658" width="13" style="42" bestFit="1" customWidth="1"/>
    <col min="6659" max="6913" width="9.140625" style="42"/>
    <col min="6914" max="6914" width="13" style="42" bestFit="1" customWidth="1"/>
    <col min="6915" max="7169" width="9.140625" style="42"/>
    <col min="7170" max="7170" width="13" style="42" bestFit="1" customWidth="1"/>
    <col min="7171" max="7425" width="9.140625" style="42"/>
    <col min="7426" max="7426" width="13" style="42" bestFit="1" customWidth="1"/>
    <col min="7427" max="7681" width="9.140625" style="42"/>
    <col min="7682" max="7682" width="13" style="42" bestFit="1" customWidth="1"/>
    <col min="7683" max="7937" width="9.140625" style="42"/>
    <col min="7938" max="7938" width="13" style="42" bestFit="1" customWidth="1"/>
    <col min="7939" max="8193" width="9.140625" style="42"/>
    <col min="8194" max="8194" width="13" style="42" bestFit="1" customWidth="1"/>
    <col min="8195" max="8449" width="9.140625" style="42"/>
    <col min="8450" max="8450" width="13" style="42" bestFit="1" customWidth="1"/>
    <col min="8451" max="8705" width="9.140625" style="42"/>
    <col min="8706" max="8706" width="13" style="42" bestFit="1" customWidth="1"/>
    <col min="8707" max="8961" width="9.140625" style="42"/>
    <col min="8962" max="8962" width="13" style="42" bestFit="1" customWidth="1"/>
    <col min="8963" max="9217" width="9.140625" style="42"/>
    <col min="9218" max="9218" width="13" style="42" bestFit="1" customWidth="1"/>
    <col min="9219" max="9473" width="9.140625" style="42"/>
    <col min="9474" max="9474" width="13" style="42" bestFit="1" customWidth="1"/>
    <col min="9475" max="9729" width="9.140625" style="42"/>
    <col min="9730" max="9730" width="13" style="42" bestFit="1" customWidth="1"/>
    <col min="9731" max="9985" width="9.140625" style="42"/>
    <col min="9986" max="9986" width="13" style="42" bestFit="1" customWidth="1"/>
    <col min="9987" max="10241" width="9.140625" style="42"/>
    <col min="10242" max="10242" width="13" style="42" bestFit="1" customWidth="1"/>
    <col min="10243" max="10497" width="9.140625" style="42"/>
    <col min="10498" max="10498" width="13" style="42" bestFit="1" customWidth="1"/>
    <col min="10499" max="10753" width="9.140625" style="42"/>
    <col min="10754" max="10754" width="13" style="42" bestFit="1" customWidth="1"/>
    <col min="10755" max="11009" width="9.140625" style="42"/>
    <col min="11010" max="11010" width="13" style="42" bestFit="1" customWidth="1"/>
    <col min="11011" max="11265" width="9.140625" style="42"/>
    <col min="11266" max="11266" width="13" style="42" bestFit="1" customWidth="1"/>
    <col min="11267" max="11521" width="9.140625" style="42"/>
    <col min="11522" max="11522" width="13" style="42" bestFit="1" customWidth="1"/>
    <col min="11523" max="11777" width="9.140625" style="42"/>
    <col min="11778" max="11778" width="13" style="42" bestFit="1" customWidth="1"/>
    <col min="11779" max="12033" width="9.140625" style="42"/>
    <col min="12034" max="12034" width="13" style="42" bestFit="1" customWidth="1"/>
    <col min="12035" max="12289" width="9.140625" style="42"/>
    <col min="12290" max="12290" width="13" style="42" bestFit="1" customWidth="1"/>
    <col min="12291" max="12545" width="9.140625" style="42"/>
    <col min="12546" max="12546" width="13" style="42" bestFit="1" customWidth="1"/>
    <col min="12547" max="12801" width="9.140625" style="42"/>
    <col min="12802" max="12802" width="13" style="42" bestFit="1" customWidth="1"/>
    <col min="12803" max="13057" width="9.140625" style="42"/>
    <col min="13058" max="13058" width="13" style="42" bestFit="1" customWidth="1"/>
    <col min="13059" max="13313" width="9.140625" style="42"/>
    <col min="13314" max="13314" width="13" style="42" bestFit="1" customWidth="1"/>
    <col min="13315" max="13569" width="9.140625" style="42"/>
    <col min="13570" max="13570" width="13" style="42" bestFit="1" customWidth="1"/>
    <col min="13571" max="13825" width="9.140625" style="42"/>
    <col min="13826" max="13826" width="13" style="42" bestFit="1" customWidth="1"/>
    <col min="13827" max="14081" width="9.140625" style="42"/>
    <col min="14082" max="14082" width="13" style="42" bestFit="1" customWidth="1"/>
    <col min="14083" max="14337" width="9.140625" style="42"/>
    <col min="14338" max="14338" width="13" style="42" bestFit="1" customWidth="1"/>
    <col min="14339" max="14593" width="9.140625" style="42"/>
    <col min="14594" max="14594" width="13" style="42" bestFit="1" customWidth="1"/>
    <col min="14595" max="14849" width="9.140625" style="42"/>
    <col min="14850" max="14850" width="13" style="42" bestFit="1" customWidth="1"/>
    <col min="14851" max="15105" width="9.140625" style="42"/>
    <col min="15106" max="15106" width="13" style="42" bestFit="1" customWidth="1"/>
    <col min="15107" max="15361" width="9.140625" style="42"/>
    <col min="15362" max="15362" width="13" style="42" bestFit="1" customWidth="1"/>
    <col min="15363" max="15617" width="9.140625" style="42"/>
    <col min="15618" max="15618" width="13" style="42" bestFit="1" customWidth="1"/>
    <col min="15619" max="15873" width="9.140625" style="42"/>
    <col min="15874" max="15874" width="13" style="42" bestFit="1" customWidth="1"/>
    <col min="15875" max="16129" width="9.140625" style="42"/>
    <col min="16130" max="16130" width="13" style="42" bestFit="1" customWidth="1"/>
    <col min="16131" max="16384" width="9.140625" style="42"/>
  </cols>
  <sheetData>
    <row r="3" spans="2:3">
      <c r="B3" s="28" t="s">
        <v>143</v>
      </c>
      <c r="C3" s="28" t="s">
        <v>144</v>
      </c>
    </row>
    <row r="4" spans="2:3">
      <c r="B4" s="28" t="s">
        <v>164</v>
      </c>
      <c r="C4" s="42">
        <v>4.9000000000000004</v>
      </c>
    </row>
    <row r="5" spans="2:3">
      <c r="B5" s="28" t="s">
        <v>145</v>
      </c>
      <c r="C5" s="42">
        <v>4.2</v>
      </c>
    </row>
    <row r="6" spans="2:3">
      <c r="B6" s="28" t="s">
        <v>73</v>
      </c>
      <c r="C6" s="42">
        <v>3.6</v>
      </c>
    </row>
    <row r="7" spans="2:3">
      <c r="B7" s="28" t="s">
        <v>146</v>
      </c>
      <c r="C7" s="42">
        <v>3.4</v>
      </c>
    </row>
    <row r="8" spans="2:3">
      <c r="B8" s="28" t="s">
        <v>147</v>
      </c>
      <c r="C8" s="42">
        <v>2.9</v>
      </c>
    </row>
    <row r="9" spans="2:3">
      <c r="B9" s="28" t="s">
        <v>148</v>
      </c>
      <c r="C9" s="42">
        <v>2.5</v>
      </c>
    </row>
    <row r="10" spans="2:3">
      <c r="B10" s="28" t="s">
        <v>149</v>
      </c>
      <c r="C10" s="42">
        <v>2.5</v>
      </c>
    </row>
    <row r="11" spans="2:3">
      <c r="B11" s="28" t="s">
        <v>150</v>
      </c>
      <c r="C11" s="42">
        <v>2.3000000000000003</v>
      </c>
    </row>
    <row r="12" spans="2:3">
      <c r="B12" s="28" t="s">
        <v>151</v>
      </c>
      <c r="C12" s="42">
        <v>2.2999999999999998</v>
      </c>
    </row>
    <row r="13" spans="2:3">
      <c r="B13" s="28" t="s">
        <v>152</v>
      </c>
      <c r="C13" s="42">
        <v>2.2999999999999998</v>
      </c>
    </row>
    <row r="14" spans="2:3">
      <c r="B14" s="28" t="s">
        <v>153</v>
      </c>
      <c r="C14" s="42">
        <v>2.1999999999999997</v>
      </c>
    </row>
    <row r="15" spans="2:3">
      <c r="B15" s="28" t="s">
        <v>154</v>
      </c>
      <c r="C15" s="42">
        <v>1.6</v>
      </c>
    </row>
    <row r="16" spans="2:3">
      <c r="B16" s="28" t="s">
        <v>155</v>
      </c>
      <c r="C16" s="42">
        <v>1.5000000000000002</v>
      </c>
    </row>
    <row r="17" spans="2:3">
      <c r="B17" s="28" t="s">
        <v>156</v>
      </c>
      <c r="C17" s="42">
        <v>1.5</v>
      </c>
    </row>
    <row r="18" spans="2:3">
      <c r="B18" s="28" t="s">
        <v>157</v>
      </c>
      <c r="C18" s="42">
        <v>1.5</v>
      </c>
    </row>
    <row r="19" spans="2:3">
      <c r="B19" s="28" t="s">
        <v>158</v>
      </c>
      <c r="C19" s="42">
        <v>1.4000000000000001</v>
      </c>
    </row>
    <row r="20" spans="2:3">
      <c r="B20" s="28" t="s">
        <v>159</v>
      </c>
      <c r="C20" s="42">
        <v>1.2999999999999998</v>
      </c>
    </row>
    <row r="21" spans="2:3">
      <c r="B21" s="28" t="s">
        <v>160</v>
      </c>
      <c r="C21" s="42">
        <v>0.89999999999999991</v>
      </c>
    </row>
    <row r="22" spans="2:3">
      <c r="B22" s="28" t="s">
        <v>161</v>
      </c>
      <c r="C22" s="42">
        <v>0.80000000000000016</v>
      </c>
    </row>
    <row r="23" spans="2:3">
      <c r="B23" s="28" t="s">
        <v>162</v>
      </c>
      <c r="C23" s="42">
        <v>0.79999999999999982</v>
      </c>
    </row>
    <row r="24" spans="2:3">
      <c r="B24" s="28" t="s">
        <v>74</v>
      </c>
      <c r="C24" s="42">
        <v>0.6</v>
      </c>
    </row>
    <row r="25" spans="2:3">
      <c r="B25" s="28" t="s">
        <v>163</v>
      </c>
      <c r="C25" s="42">
        <v>0.40000000000000008</v>
      </c>
    </row>
    <row r="26" spans="2:3">
      <c r="B26" s="28" t="s">
        <v>165</v>
      </c>
      <c r="C26" s="42">
        <v>0.19999999999999982</v>
      </c>
    </row>
    <row r="27" spans="2:3">
      <c r="B27" s="28" t="s">
        <v>166</v>
      </c>
      <c r="C27" s="42">
        <v>-0.2</v>
      </c>
    </row>
    <row r="28" spans="2:3">
      <c r="B28" s="28" t="s">
        <v>167</v>
      </c>
      <c r="C28" s="42">
        <v>-0.4</v>
      </c>
    </row>
    <row r="29" spans="2:3">
      <c r="B29" s="28" t="s">
        <v>168</v>
      </c>
      <c r="C29" s="42">
        <v>-0.7</v>
      </c>
    </row>
    <row r="30" spans="2:3">
      <c r="B30" s="28" t="s">
        <v>169</v>
      </c>
      <c r="C30" s="42">
        <v>-0.8</v>
      </c>
    </row>
    <row r="31" spans="2:3">
      <c r="B31" s="28" t="s">
        <v>170</v>
      </c>
      <c r="C31" s="42">
        <v>-0.9</v>
      </c>
    </row>
    <row r="32" spans="2:3">
      <c r="B32" s="28" t="s">
        <v>171</v>
      </c>
      <c r="C32" s="42">
        <v>-2</v>
      </c>
    </row>
    <row r="33" spans="2:3">
      <c r="B33" s="28" t="s">
        <v>172</v>
      </c>
      <c r="C33" s="42">
        <v>-2.6999999999999997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6"/>
  <sheetViews>
    <sheetView workbookViewId="0"/>
  </sheetViews>
  <sheetFormatPr defaultColWidth="9.140625" defaultRowHeight="15"/>
  <cols>
    <col min="1" max="16384" width="9.140625" style="47"/>
  </cols>
  <sheetData>
    <row r="1" spans="1:3">
      <c r="A1" s="47" t="s">
        <v>23</v>
      </c>
    </row>
    <row r="3" spans="1:3">
      <c r="A3" s="47" t="s">
        <v>126</v>
      </c>
      <c r="B3" s="47" t="s">
        <v>242</v>
      </c>
      <c r="C3" s="47" t="s">
        <v>241</v>
      </c>
    </row>
    <row r="4" spans="1:3">
      <c r="A4" s="66">
        <v>2018</v>
      </c>
      <c r="B4" s="4">
        <v>0.22800000000000001</v>
      </c>
      <c r="C4" s="4">
        <v>0.27500000000000002</v>
      </c>
    </row>
    <row r="5" spans="1:3">
      <c r="A5" s="66">
        <v>2019</v>
      </c>
      <c r="B5" s="4">
        <v>0.22600000000000001</v>
      </c>
      <c r="C5" s="4">
        <v>0.23400000000000001</v>
      </c>
    </row>
    <row r="6" spans="1:3">
      <c r="A6" s="66">
        <v>2020</v>
      </c>
      <c r="B6" s="4">
        <v>0.218</v>
      </c>
      <c r="C6" s="4">
        <v>0.23100000000000001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27"/>
  <sheetViews>
    <sheetView workbookViewId="0">
      <selection activeCell="D33" sqref="D33"/>
    </sheetView>
  </sheetViews>
  <sheetFormatPr defaultRowHeight="15"/>
  <sheetData>
    <row r="1" spans="1:4">
      <c r="A1" t="s">
        <v>24</v>
      </c>
    </row>
    <row r="3" spans="1:4">
      <c r="A3" s="26" t="s">
        <v>126</v>
      </c>
      <c r="B3" s="26" t="s">
        <v>127</v>
      </c>
      <c r="C3" s="26" t="s">
        <v>128</v>
      </c>
      <c r="D3" s="26" t="s">
        <v>129</v>
      </c>
    </row>
    <row r="4" spans="1:4">
      <c r="A4" s="67" t="s">
        <v>130</v>
      </c>
      <c r="B4" s="27">
        <v>0.10100000000000001</v>
      </c>
      <c r="C4" s="27">
        <v>0.438</v>
      </c>
      <c r="D4" s="27">
        <v>0.46</v>
      </c>
    </row>
    <row r="5" spans="1:4">
      <c r="A5" s="67" t="s">
        <v>131</v>
      </c>
      <c r="B5" s="27">
        <v>0.11</v>
      </c>
      <c r="C5" s="27">
        <v>0.437</v>
      </c>
      <c r="D5" s="27">
        <v>0.45300000000000001</v>
      </c>
    </row>
    <row r="6" spans="1:4">
      <c r="A6" s="67" t="s">
        <v>132</v>
      </c>
      <c r="B6" s="27">
        <v>9.9000000000000005E-2</v>
      </c>
      <c r="C6" s="27">
        <v>0.44400000000000001</v>
      </c>
      <c r="D6" s="27">
        <v>0.45700000000000002</v>
      </c>
    </row>
    <row r="7" spans="1:4">
      <c r="A7" s="67" t="s">
        <v>133</v>
      </c>
      <c r="B7" s="27">
        <v>9.5000000000000001E-2</v>
      </c>
      <c r="C7" s="27">
        <v>0.44700000000000001</v>
      </c>
      <c r="D7" s="27">
        <v>0.45800000000000002</v>
      </c>
    </row>
    <row r="8" spans="1:4">
      <c r="A8" s="67" t="s">
        <v>134</v>
      </c>
      <c r="B8" s="27">
        <v>8.5999999999999993E-2</v>
      </c>
      <c r="C8" s="27">
        <v>0.46100000000000002</v>
      </c>
      <c r="D8" s="27">
        <v>0.45300000000000001</v>
      </c>
    </row>
    <row r="9" spans="1:4">
      <c r="A9" s="67" t="s">
        <v>135</v>
      </c>
      <c r="B9" s="27">
        <v>0.09</v>
      </c>
      <c r="C9" s="27">
        <v>0.44700000000000001</v>
      </c>
      <c r="D9" s="27">
        <v>0.46300000000000002</v>
      </c>
    </row>
    <row r="10" spans="1:4">
      <c r="A10" s="67" t="s">
        <v>136</v>
      </c>
      <c r="B10" s="27">
        <v>8.4000000000000005E-2</v>
      </c>
      <c r="C10" s="27">
        <v>0.45100000000000001</v>
      </c>
      <c r="D10" s="27">
        <v>0.46500000000000002</v>
      </c>
    </row>
    <row r="11" spans="1:4">
      <c r="A11" s="67" t="s">
        <v>137</v>
      </c>
      <c r="B11" s="27">
        <v>6.9000000000000006E-2</v>
      </c>
      <c r="C11" s="27">
        <v>0.45400000000000001</v>
      </c>
      <c r="D11" s="27">
        <v>0.47699999999999998</v>
      </c>
    </row>
    <row r="12" spans="1:4">
      <c r="A12" s="67" t="s">
        <v>138</v>
      </c>
      <c r="B12" s="27">
        <v>7.1999999999999995E-2</v>
      </c>
      <c r="C12" s="27">
        <v>0.45300000000000001</v>
      </c>
      <c r="D12" s="27">
        <v>0.47399999999999998</v>
      </c>
    </row>
    <row r="13" spans="1:4">
      <c r="A13" s="67" t="s">
        <v>139</v>
      </c>
      <c r="B13" s="27">
        <v>8.4000000000000005E-2</v>
      </c>
      <c r="C13" s="27">
        <v>0.437</v>
      </c>
      <c r="D13" s="27">
        <v>0.47899999999999998</v>
      </c>
    </row>
    <row r="14" spans="1:4">
      <c r="A14" s="67" t="s">
        <v>140</v>
      </c>
      <c r="B14" s="27">
        <v>9.0999999999999998E-2</v>
      </c>
      <c r="C14" s="27">
        <v>0.437</v>
      </c>
      <c r="D14" s="27">
        <v>0.47299999999999998</v>
      </c>
    </row>
    <row r="15" spans="1:4">
      <c r="A15" s="67" t="s">
        <v>85</v>
      </c>
      <c r="B15" s="27">
        <v>0.09</v>
      </c>
      <c r="C15" s="27">
        <v>0.41799999999999998</v>
      </c>
      <c r="D15" s="27">
        <v>0.49199999999999999</v>
      </c>
    </row>
    <row r="16" spans="1:4">
      <c r="A16" s="67" t="s">
        <v>84</v>
      </c>
      <c r="B16" s="27">
        <v>7.0000000000000007E-2</v>
      </c>
      <c r="C16" s="27">
        <v>0.41499999999999998</v>
      </c>
      <c r="D16" s="27">
        <v>0.51500000000000001</v>
      </c>
    </row>
    <row r="17" spans="1:4">
      <c r="A17" s="67" t="s">
        <v>83</v>
      </c>
      <c r="B17" s="27">
        <v>0.06</v>
      </c>
      <c r="C17" s="27">
        <v>0.435</v>
      </c>
      <c r="D17" s="27">
        <v>0.504</v>
      </c>
    </row>
    <row r="18" spans="1:4">
      <c r="A18" s="67" t="s">
        <v>82</v>
      </c>
      <c r="B18" s="27">
        <v>5.3999999999999999E-2</v>
      </c>
      <c r="C18" s="27">
        <v>0.441</v>
      </c>
      <c r="D18" s="27">
        <v>0.505</v>
      </c>
    </row>
    <row r="19" spans="1:4">
      <c r="A19" s="67" t="s">
        <v>81</v>
      </c>
      <c r="B19" s="27">
        <v>6.0999999999999999E-2</v>
      </c>
      <c r="C19" s="27">
        <v>0.435</v>
      </c>
      <c r="D19" s="27">
        <v>0.504</v>
      </c>
    </row>
    <row r="20" spans="1:4">
      <c r="A20" s="67" t="s">
        <v>80</v>
      </c>
      <c r="B20" s="27">
        <v>6.7000000000000004E-2</v>
      </c>
      <c r="C20" s="27">
        <v>0.439</v>
      </c>
      <c r="D20" s="27">
        <v>0.49399999999999999</v>
      </c>
    </row>
    <row r="21" spans="1:4">
      <c r="A21" s="67" t="s">
        <v>79</v>
      </c>
      <c r="B21" s="27">
        <v>7.0999999999999994E-2</v>
      </c>
      <c r="C21" s="27">
        <v>0.441</v>
      </c>
      <c r="D21" s="27">
        <v>0.48799999999999999</v>
      </c>
    </row>
    <row r="22" spans="1:4">
      <c r="A22" s="67" t="s">
        <v>78</v>
      </c>
      <c r="B22" s="27">
        <v>6.6000000000000003E-2</v>
      </c>
      <c r="C22" s="27">
        <v>0.437</v>
      </c>
      <c r="D22" s="27">
        <v>0.497</v>
      </c>
    </row>
    <row r="23" spans="1:4">
      <c r="A23" s="67" t="s">
        <v>77</v>
      </c>
      <c r="B23" s="27">
        <v>7.5999999999999998E-2</v>
      </c>
      <c r="C23" s="27">
        <v>0.437</v>
      </c>
      <c r="D23" s="27">
        <v>0.48699999999999999</v>
      </c>
    </row>
    <row r="24" spans="1:4">
      <c r="A24" s="67" t="s">
        <v>76</v>
      </c>
      <c r="B24" s="27">
        <v>8.4000000000000005E-2</v>
      </c>
      <c r="C24" s="27">
        <v>0.432</v>
      </c>
      <c r="D24" s="27">
        <v>0.48399999999999999</v>
      </c>
    </row>
    <row r="25" spans="1:4">
      <c r="A25" s="67" t="s">
        <v>141</v>
      </c>
      <c r="B25" s="27">
        <v>7.5999999999999998E-2</v>
      </c>
      <c r="C25" s="27">
        <v>0.40400000000000003</v>
      </c>
      <c r="D25" s="27">
        <v>0.52</v>
      </c>
    </row>
    <row r="26" spans="1:4">
      <c r="A26" s="67" t="s">
        <v>142</v>
      </c>
      <c r="B26" s="27">
        <v>8.4000000000000005E-2</v>
      </c>
      <c r="C26" s="27">
        <v>0.40300000000000002</v>
      </c>
      <c r="D26" s="27">
        <v>0.51300000000000001</v>
      </c>
    </row>
    <row r="27" spans="1:4">
      <c r="A27" s="68"/>
    </row>
  </sheetData>
  <pageMargins left="0.7" right="0.7" top="0.75" bottom="0.75" header="0.3" footer="0.3"/>
  <pageSetup paperSize="9" orientation="portrait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3"/>
  <sheetViews>
    <sheetView workbookViewId="0">
      <selection activeCell="H21" sqref="H21"/>
    </sheetView>
  </sheetViews>
  <sheetFormatPr defaultColWidth="9.140625" defaultRowHeight="15"/>
  <cols>
    <col min="1" max="1" width="23.85546875" style="47" customWidth="1"/>
    <col min="2" max="16384" width="9.140625" style="47"/>
  </cols>
  <sheetData>
    <row r="1" spans="1:3">
      <c r="A1" s="57" t="s">
        <v>209</v>
      </c>
      <c r="B1" s="56">
        <v>942.7</v>
      </c>
      <c r="C1" s="55"/>
    </row>
    <row r="2" spans="1:3" ht="26.25">
      <c r="A2" s="57" t="s">
        <v>208</v>
      </c>
      <c r="B2" s="56">
        <f>+B1-C2</f>
        <v>919.45</v>
      </c>
      <c r="C2" s="56">
        <v>23.25</v>
      </c>
    </row>
    <row r="3" spans="1:3">
      <c r="A3" s="57" t="s">
        <v>207</v>
      </c>
      <c r="B3" s="56">
        <v>919.45000000000016</v>
      </c>
      <c r="C3" s="55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8"/>
  <sheetViews>
    <sheetView workbookViewId="0"/>
  </sheetViews>
  <sheetFormatPr defaultRowHeight="15"/>
  <cols>
    <col min="1" max="1" width="11.28515625" bestFit="1" customWidth="1"/>
  </cols>
  <sheetData>
    <row r="1" spans="1:11">
      <c r="A1" t="s">
        <v>5</v>
      </c>
    </row>
    <row r="3" spans="1:11">
      <c r="B3" t="s">
        <v>85</v>
      </c>
      <c r="C3" t="s">
        <v>84</v>
      </c>
      <c r="D3" t="s">
        <v>83</v>
      </c>
      <c r="E3" t="s">
        <v>82</v>
      </c>
      <c r="F3" t="s">
        <v>81</v>
      </c>
      <c r="G3" t="s">
        <v>80</v>
      </c>
      <c r="H3" t="s">
        <v>79</v>
      </c>
      <c r="I3" t="s">
        <v>78</v>
      </c>
      <c r="J3" t="s">
        <v>77</v>
      </c>
      <c r="K3" t="s">
        <v>76</v>
      </c>
    </row>
    <row r="4" spans="1:11">
      <c r="A4" t="s">
        <v>75</v>
      </c>
      <c r="B4" s="3">
        <v>97.971533668236717</v>
      </c>
      <c r="C4" s="3">
        <v>99.733548175856839</v>
      </c>
      <c r="D4" s="3">
        <v>101.53942112259311</v>
      </c>
      <c r="E4" s="3">
        <v>100.42494341417465</v>
      </c>
      <c r="F4" s="3">
        <v>100</v>
      </c>
      <c r="G4" s="3">
        <v>100.87689461289426</v>
      </c>
      <c r="H4" s="3">
        <v>102.71321064810228</v>
      </c>
      <c r="I4" s="3">
        <v>104.3107761568284</v>
      </c>
      <c r="J4" s="3">
        <v>106.63476896145221</v>
      </c>
      <c r="K4" s="3">
        <v>108.402009563842</v>
      </c>
    </row>
    <row r="5" spans="1:11">
      <c r="A5" t="s">
        <v>74</v>
      </c>
      <c r="B5" s="3">
        <v>96.246900162773542</v>
      </c>
      <c r="C5" s="3">
        <v>97.178581621952361</v>
      </c>
      <c r="D5" s="3">
        <v>97.93079589170938</v>
      </c>
      <c r="E5" s="3">
        <v>98.637023734674628</v>
      </c>
      <c r="F5" s="3">
        <v>100</v>
      </c>
      <c r="G5" s="3">
        <v>102.2334954751729</v>
      </c>
      <c r="H5" s="3">
        <v>103.87720778214369</v>
      </c>
      <c r="I5" s="3">
        <v>104.9003167691684</v>
      </c>
      <c r="J5" s="3">
        <v>106.00450183241475</v>
      </c>
      <c r="K5" s="3">
        <v>106.78418662355986</v>
      </c>
    </row>
    <row r="6" spans="1:11">
      <c r="A6" t="s">
        <v>73</v>
      </c>
      <c r="B6" s="3">
        <v>97.123170587491686</v>
      </c>
      <c r="C6" s="3">
        <v>94.261203433276535</v>
      </c>
      <c r="D6" s="3">
        <v>95.804232918604214</v>
      </c>
      <c r="E6" s="3">
        <v>96.68551044355786</v>
      </c>
      <c r="F6" s="3">
        <v>100</v>
      </c>
      <c r="G6" s="3">
        <v>100.85142396167683</v>
      </c>
      <c r="H6" s="3">
        <v>104.53136969748363</v>
      </c>
      <c r="I6" s="3">
        <v>110.29632876223351</v>
      </c>
      <c r="J6" s="3">
        <v>113.4429790294279</v>
      </c>
      <c r="K6" s="3">
        <v>115.22396179759534</v>
      </c>
    </row>
    <row r="7" spans="1:11">
      <c r="A7" t="s">
        <v>72</v>
      </c>
      <c r="B7" s="3">
        <v>94.991609471602729</v>
      </c>
      <c r="C7" s="3">
        <v>96.622376178827437</v>
      </c>
      <c r="D7" s="3">
        <v>97.411038627246612</v>
      </c>
      <c r="E7" s="3">
        <v>98.874318593745727</v>
      </c>
      <c r="F7" s="3">
        <v>100</v>
      </c>
      <c r="G7" s="3">
        <v>101.77609557702705</v>
      </c>
      <c r="H7" s="3">
        <v>103.96634826753012</v>
      </c>
      <c r="I7" s="3">
        <v>104.90749642312238</v>
      </c>
      <c r="J7" s="3">
        <v>106.70798446393874</v>
      </c>
      <c r="K7" s="3">
        <v>109.15344281403394</v>
      </c>
    </row>
    <row r="25" spans="1:2">
      <c r="B25" t="s">
        <v>71</v>
      </c>
    </row>
    <row r="28" spans="1:2">
      <c r="A28" s="19"/>
    </row>
  </sheetData>
  <pageMargins left="0.7" right="0.7" top="0.75" bottom="0.75" header="0.3" footer="0.3"/>
  <pageSetup paperSize="9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14"/>
  <sheetViews>
    <sheetView zoomScale="110" zoomScaleNormal="110" workbookViewId="0"/>
  </sheetViews>
  <sheetFormatPr defaultColWidth="9.140625" defaultRowHeight="15"/>
  <cols>
    <col min="1" max="1" width="24" style="47" bestFit="1" customWidth="1"/>
    <col min="2" max="2" width="13" style="38" customWidth="1"/>
    <col min="3" max="3" width="10.7109375" style="38" customWidth="1"/>
    <col min="4" max="16384" width="9.140625" style="47"/>
  </cols>
  <sheetData>
    <row r="1" spans="1:3" ht="30">
      <c r="A1" s="47" t="s">
        <v>224</v>
      </c>
      <c r="B1" s="60" t="s">
        <v>27</v>
      </c>
      <c r="C1" s="60" t="s">
        <v>223</v>
      </c>
    </row>
    <row r="2" spans="1:3">
      <c r="A2" s="47" t="s">
        <v>222</v>
      </c>
      <c r="B2" s="59">
        <v>259050</v>
      </c>
      <c r="C2" s="58">
        <f t="shared" ref="C2:C14" si="0">+B2/SUM($B$2:$B$14)</f>
        <v>0.28174329547753341</v>
      </c>
    </row>
    <row r="3" spans="1:3">
      <c r="A3" s="47" t="s">
        <v>221</v>
      </c>
      <c r="B3" s="59">
        <v>205900</v>
      </c>
      <c r="C3" s="58">
        <f t="shared" si="0"/>
        <v>0.22393724971559209</v>
      </c>
    </row>
    <row r="4" spans="1:3">
      <c r="A4" s="47" t="s">
        <v>220</v>
      </c>
      <c r="B4" s="59">
        <v>102371</v>
      </c>
      <c r="C4" s="58">
        <f t="shared" si="0"/>
        <v>0.11133890330565749</v>
      </c>
    </row>
    <row r="5" spans="1:3">
      <c r="A5" s="47" t="s">
        <v>219</v>
      </c>
      <c r="B5" s="59">
        <v>102171</v>
      </c>
      <c r="C5" s="58">
        <f t="shared" si="0"/>
        <v>0.11112138290768217</v>
      </c>
    </row>
    <row r="6" spans="1:3">
      <c r="A6" s="47" t="s">
        <v>218</v>
      </c>
      <c r="B6" s="59">
        <v>77400</v>
      </c>
      <c r="C6" s="58">
        <f t="shared" si="0"/>
        <v>8.418039401644889E-2</v>
      </c>
    </row>
    <row r="7" spans="1:3">
      <c r="A7" s="47" t="s">
        <v>217</v>
      </c>
      <c r="B7" s="59">
        <v>48645</v>
      </c>
      <c r="C7" s="58">
        <f t="shared" si="0"/>
        <v>5.2906398797547237E-2</v>
      </c>
    </row>
    <row r="8" spans="1:3">
      <c r="A8" s="47" t="s">
        <v>216</v>
      </c>
      <c r="B8" s="59">
        <v>32500</v>
      </c>
      <c r="C8" s="58">
        <f t="shared" si="0"/>
        <v>3.5347064670989525E-2</v>
      </c>
    </row>
    <row r="9" spans="1:3">
      <c r="A9" s="47" t="s">
        <v>215</v>
      </c>
      <c r="B9" s="59">
        <v>30481</v>
      </c>
      <c r="C9" s="58">
        <f t="shared" si="0"/>
        <v>3.3151196253428668E-2</v>
      </c>
    </row>
    <row r="10" spans="1:3">
      <c r="A10" s="47" t="s">
        <v>214</v>
      </c>
      <c r="B10" s="59">
        <v>26050</v>
      </c>
      <c r="C10" s="58">
        <f t="shared" si="0"/>
        <v>2.8332031836285448E-2</v>
      </c>
    </row>
    <row r="11" spans="1:3">
      <c r="A11" s="47" t="s">
        <v>213</v>
      </c>
      <c r="B11" s="59">
        <v>10450</v>
      </c>
      <c r="C11" s="58">
        <f t="shared" si="0"/>
        <v>1.1365440794210478E-2</v>
      </c>
    </row>
    <row r="12" spans="1:3">
      <c r="A12" s="47" t="s">
        <v>212</v>
      </c>
      <c r="B12" s="59">
        <v>9465</v>
      </c>
      <c r="C12" s="58">
        <f t="shared" si="0"/>
        <v>1.0294152834182025E-2</v>
      </c>
    </row>
    <row r="13" spans="1:3">
      <c r="A13" s="47" t="s">
        <v>211</v>
      </c>
      <c r="B13" s="59">
        <v>8514</v>
      </c>
      <c r="C13" s="58">
        <f t="shared" si="0"/>
        <v>9.2598433418093779E-3</v>
      </c>
    </row>
    <row r="14" spans="1:3">
      <c r="A14" s="47" t="s">
        <v>210</v>
      </c>
      <c r="B14" s="59">
        <v>6457</v>
      </c>
      <c r="C14" s="58">
        <f t="shared" si="0"/>
        <v>7.0226460486332107E-3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7"/>
  <sheetViews>
    <sheetView workbookViewId="0">
      <selection activeCell="G25" sqref="G25"/>
    </sheetView>
  </sheetViews>
  <sheetFormatPr defaultRowHeight="15"/>
  <cols>
    <col min="1" max="1" width="15" customWidth="1"/>
  </cols>
  <sheetData>
    <row r="1" spans="1:3">
      <c r="A1" s="73" t="s">
        <v>258</v>
      </c>
      <c r="B1" s="74">
        <v>932227</v>
      </c>
      <c r="C1" s="74">
        <v>0</v>
      </c>
    </row>
    <row r="2" spans="1:3" ht="26.25">
      <c r="A2" s="73" t="s">
        <v>259</v>
      </c>
      <c r="B2" s="74">
        <v>932227</v>
      </c>
      <c r="C2" s="76">
        <v>27556.9</v>
      </c>
    </row>
    <row r="3" spans="1:3">
      <c r="A3" s="73" t="s">
        <v>260</v>
      </c>
      <c r="B3" s="74">
        <v>957592</v>
      </c>
      <c r="C3" s="75">
        <v>2191.9</v>
      </c>
    </row>
    <row r="4" spans="1:3">
      <c r="A4" s="73" t="s">
        <v>261</v>
      </c>
      <c r="B4" s="74">
        <v>953220.8</v>
      </c>
      <c r="C4" s="75">
        <v>4371.2</v>
      </c>
    </row>
    <row r="5" spans="1:3" ht="26.25">
      <c r="A5" s="73" t="s">
        <v>262</v>
      </c>
      <c r="B5" s="74">
        <v>953220.8</v>
      </c>
      <c r="C5" s="74">
        <v>25096</v>
      </c>
    </row>
    <row r="6" spans="1:3" ht="26.25">
      <c r="A6" s="73" t="s">
        <v>263</v>
      </c>
      <c r="B6" s="74">
        <v>978316.80000000005</v>
      </c>
      <c r="C6" s="74">
        <v>26528.1</v>
      </c>
    </row>
    <row r="7" spans="1:3">
      <c r="A7" s="73" t="s">
        <v>264</v>
      </c>
      <c r="B7" s="74">
        <v>1004844.9</v>
      </c>
      <c r="C7" s="74">
        <v>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11"/>
  <sheetViews>
    <sheetView workbookViewId="0">
      <selection activeCell="A12" sqref="A12"/>
    </sheetView>
  </sheetViews>
  <sheetFormatPr defaultRowHeight="15"/>
  <cols>
    <col min="1" max="1" width="39.42578125" bestFit="1" customWidth="1"/>
    <col min="2" max="3" width="12.140625" bestFit="1" customWidth="1"/>
  </cols>
  <sheetData>
    <row r="1" spans="1:3" s="47" customFormat="1">
      <c r="C1" s="47" t="s">
        <v>224</v>
      </c>
    </row>
    <row r="2" spans="1:3">
      <c r="A2" s="35" t="s">
        <v>180</v>
      </c>
      <c r="B2" s="45">
        <v>1.669736274932403E-2</v>
      </c>
      <c r="C2" s="46">
        <v>16617.899999999998</v>
      </c>
    </row>
    <row r="3" spans="1:3">
      <c r="A3" s="35" t="s">
        <v>183</v>
      </c>
      <c r="B3" s="45">
        <v>2.0502772695256726E-2</v>
      </c>
      <c r="C3" s="46">
        <v>20405.2</v>
      </c>
    </row>
    <row r="4" spans="1:3">
      <c r="A4" s="35" t="s">
        <v>184</v>
      </c>
      <c r="B4" s="45">
        <v>2.6485645185437483E-2</v>
      </c>
      <c r="C4" s="46">
        <v>26359.599999999988</v>
      </c>
    </row>
    <row r="5" spans="1:3">
      <c r="A5" s="35" t="s">
        <v>182</v>
      </c>
      <c r="B5" s="45">
        <v>3.0993598535430104E-2</v>
      </c>
      <c r="C5" s="46">
        <v>30846.099999999991</v>
      </c>
    </row>
    <row r="6" spans="1:3">
      <c r="A6" s="35" t="s">
        <v>181</v>
      </c>
      <c r="B6" s="45">
        <v>4.7837759899361058E-2</v>
      </c>
      <c r="C6" s="46">
        <v>47610.1</v>
      </c>
    </row>
    <row r="7" spans="1:3">
      <c r="A7" s="35" t="s">
        <v>179</v>
      </c>
      <c r="B7" s="45">
        <v>0.10567912696522755</v>
      </c>
      <c r="C7" s="46">
        <v>105176.20000000003</v>
      </c>
    </row>
    <row r="8" spans="1:3">
      <c r="A8" s="35" t="s">
        <v>185</v>
      </c>
      <c r="B8" s="45">
        <v>0.24107839206785092</v>
      </c>
      <c r="C8" s="46">
        <v>239931.1</v>
      </c>
    </row>
    <row r="9" spans="1:3">
      <c r="A9" s="35" t="s">
        <v>178</v>
      </c>
      <c r="B9" s="45">
        <v>0.24994297863532555</v>
      </c>
      <c r="C9" s="46">
        <v>248753.50000000003</v>
      </c>
    </row>
    <row r="10" spans="1:3">
      <c r="A10" s="35" t="s">
        <v>174</v>
      </c>
      <c r="B10" s="45">
        <v>0.26078236326678667</v>
      </c>
      <c r="C10" s="46">
        <v>259541.30000000002</v>
      </c>
    </row>
    <row r="11" spans="1:3">
      <c r="A11" s="71" t="s">
        <v>256</v>
      </c>
      <c r="B11" s="58">
        <f>SUM(B2:B10)</f>
        <v>1</v>
      </c>
      <c r="C11" s="36"/>
    </row>
  </sheetData>
  <sortState xmlns:xlrd2="http://schemas.microsoft.com/office/spreadsheetml/2017/richdata2" ref="A2:C10">
    <sortCondition ref="B2"/>
  </sortState>
  <pageMargins left="0.7" right="0.7" top="0.75" bottom="0.75" header="0.3" footer="0.3"/>
  <pageSetup paperSize="9" orientation="portrait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R8"/>
  <sheetViews>
    <sheetView workbookViewId="0">
      <selection activeCell="F27" sqref="F27"/>
    </sheetView>
  </sheetViews>
  <sheetFormatPr defaultColWidth="9.140625" defaultRowHeight="15"/>
  <cols>
    <col min="1" max="1" width="20.28515625" style="34" customWidth="1"/>
    <col min="2" max="2" width="9.140625" style="30"/>
    <col min="3" max="3" width="8.42578125" style="30" bestFit="1" customWidth="1"/>
    <col min="4" max="5" width="9.140625" style="25"/>
    <col min="6" max="6" width="106.85546875" style="25" customWidth="1"/>
    <col min="7" max="16384" width="9.140625" style="25"/>
  </cols>
  <sheetData>
    <row r="1" spans="1:18">
      <c r="A1" s="29" t="s">
        <v>173</v>
      </c>
      <c r="B1" s="30">
        <v>712352</v>
      </c>
      <c r="C1" s="30">
        <v>0</v>
      </c>
      <c r="F1" s="31"/>
    </row>
    <row r="2" spans="1:18">
      <c r="A2" s="29" t="s">
        <v>174</v>
      </c>
      <c r="B2" s="30">
        <f>B1</f>
        <v>712352</v>
      </c>
      <c r="C2" s="30">
        <v>44235</v>
      </c>
      <c r="F2" s="29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 ht="26.25">
      <c r="A3" s="29" t="s">
        <v>175</v>
      </c>
      <c r="B3" s="30">
        <f t="shared" ref="B3:B4" si="0">SUM(B2:C2)</f>
        <v>756587</v>
      </c>
      <c r="C3" s="30">
        <v>32946</v>
      </c>
      <c r="F3" s="29"/>
    </row>
    <row r="4" spans="1:18">
      <c r="A4" s="29" t="s">
        <v>176</v>
      </c>
      <c r="B4" s="30">
        <f t="shared" si="0"/>
        <v>789533</v>
      </c>
      <c r="C4" s="30">
        <f>9536+2953+25654</f>
        <v>38143</v>
      </c>
    </row>
    <row r="5" spans="1:18">
      <c r="A5" s="29" t="s">
        <v>177</v>
      </c>
      <c r="B5" s="30">
        <f>SUM(B4:C4)</f>
        <v>827676</v>
      </c>
      <c r="C5" s="30">
        <v>0</v>
      </c>
    </row>
    <row r="8" spans="1:18">
      <c r="A8" s="33"/>
    </row>
  </sheetData>
  <pageMargins left="0.7" right="0.7" top="0.75" bottom="0.75" header="0.3" footer="0.3"/>
  <pageSetup paperSize="9" orientation="portrait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13"/>
  <sheetViews>
    <sheetView workbookViewId="0">
      <selection activeCell="D20" sqref="D20"/>
    </sheetView>
  </sheetViews>
  <sheetFormatPr defaultColWidth="9.140625" defaultRowHeight="15"/>
  <cols>
    <col min="1" max="1" width="36.85546875" style="47" bestFit="1" customWidth="1"/>
    <col min="2" max="16384" width="9.140625" style="47"/>
  </cols>
  <sheetData>
    <row r="1" spans="1:2">
      <c r="A1" s="47" t="s">
        <v>253</v>
      </c>
    </row>
    <row r="3" spans="1:2">
      <c r="A3" s="61" t="s">
        <v>252</v>
      </c>
      <c r="B3" s="30">
        <v>37.808</v>
      </c>
    </row>
    <row r="4" spans="1:2">
      <c r="A4" s="61" t="s">
        <v>251</v>
      </c>
      <c r="B4" s="30">
        <v>45.161000000000001</v>
      </c>
    </row>
    <row r="5" spans="1:2">
      <c r="A5" s="61" t="s">
        <v>250</v>
      </c>
      <c r="B5" s="30">
        <v>49.417000000000002</v>
      </c>
    </row>
    <row r="6" spans="1:2">
      <c r="A6" s="61" t="s">
        <v>249</v>
      </c>
      <c r="B6" s="30">
        <v>57.296999999999997</v>
      </c>
    </row>
    <row r="7" spans="1:2">
      <c r="A7" s="61" t="s">
        <v>248</v>
      </c>
      <c r="B7" s="30">
        <v>101.774</v>
      </c>
    </row>
    <row r="8" spans="1:2">
      <c r="A8" s="61" t="s">
        <v>247</v>
      </c>
      <c r="B8" s="30">
        <v>114.53400000000001</v>
      </c>
    </row>
    <row r="9" spans="1:2">
      <c r="A9" s="61" t="s">
        <v>246</v>
      </c>
      <c r="B9" s="30">
        <v>126.536</v>
      </c>
    </row>
    <row r="10" spans="1:2">
      <c r="A10" s="61" t="s">
        <v>245</v>
      </c>
      <c r="B10" s="30">
        <v>127.221</v>
      </c>
    </row>
    <row r="11" spans="1:2">
      <c r="A11" s="61" t="s">
        <v>244</v>
      </c>
      <c r="B11" s="30">
        <v>192.02600000000001</v>
      </c>
    </row>
    <row r="12" spans="1:2">
      <c r="A12" s="61" t="s">
        <v>243</v>
      </c>
      <c r="B12" s="30">
        <v>238.96700000000001</v>
      </c>
    </row>
    <row r="13" spans="1:2">
      <c r="A13" s="61" t="s">
        <v>174</v>
      </c>
      <c r="B13" s="30">
        <v>729.52599999999995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B10"/>
  <sheetViews>
    <sheetView workbookViewId="0">
      <selection activeCell="H37" sqref="H37"/>
    </sheetView>
  </sheetViews>
  <sheetFormatPr defaultRowHeight="15"/>
  <cols>
    <col min="2" max="2" width="12.140625" bestFit="1" customWidth="1"/>
  </cols>
  <sheetData>
    <row r="1" spans="1:2">
      <c r="A1" s="42">
        <v>2011</v>
      </c>
      <c r="B1" s="36">
        <v>608205.32292469335</v>
      </c>
    </row>
    <row r="2" spans="1:2">
      <c r="A2" s="42">
        <v>2012</v>
      </c>
      <c r="B2" s="36">
        <v>586148.57925950724</v>
      </c>
    </row>
    <row r="3" spans="1:2">
      <c r="A3" s="42">
        <v>2013</v>
      </c>
      <c r="B3" s="36">
        <v>591425.17914947611</v>
      </c>
    </row>
    <row r="4" spans="1:2">
      <c r="A4" s="42">
        <v>2014</v>
      </c>
      <c r="B4" s="36">
        <v>602496.45806087437</v>
      </c>
    </row>
    <row r="5" spans="1:2">
      <c r="A5" s="42">
        <v>2015</v>
      </c>
      <c r="B5" s="36">
        <v>634723.19625772268</v>
      </c>
    </row>
    <row r="6" spans="1:2">
      <c r="A6" s="42">
        <v>2016</v>
      </c>
      <c r="B6" s="36">
        <v>680947.5047718155</v>
      </c>
    </row>
    <row r="7" spans="1:2">
      <c r="A7" s="42">
        <v>2017</v>
      </c>
      <c r="B7" s="36">
        <v>727375.85735599115</v>
      </c>
    </row>
    <row r="8" spans="1:2">
      <c r="A8" s="42">
        <v>2018</v>
      </c>
      <c r="B8" s="36">
        <v>785492.65375679987</v>
      </c>
    </row>
    <row r="9" spans="1:2">
      <c r="A9" s="42">
        <v>2019</v>
      </c>
      <c r="B9" s="36">
        <v>817537.91279999993</v>
      </c>
    </row>
    <row r="10" spans="1:2">
      <c r="A10" s="42">
        <v>2020</v>
      </c>
      <c r="B10" s="36">
        <v>854286.5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AB5"/>
  <sheetViews>
    <sheetView workbookViewId="0">
      <selection activeCell="A16" sqref="A16"/>
    </sheetView>
  </sheetViews>
  <sheetFormatPr defaultRowHeight="15"/>
  <sheetData>
    <row r="2" spans="1:28" ht="26.25">
      <c r="B2" s="78">
        <v>1998</v>
      </c>
      <c r="C2" s="78">
        <v>1999</v>
      </c>
      <c r="D2" s="78">
        <v>2000</v>
      </c>
      <c r="E2" s="78">
        <v>2001</v>
      </c>
      <c r="F2" s="78">
        <v>2002</v>
      </c>
      <c r="G2" s="78">
        <v>2003</v>
      </c>
      <c r="H2" s="78">
        <v>2004</v>
      </c>
      <c r="I2" s="78">
        <v>2005</v>
      </c>
      <c r="J2" s="78">
        <v>2006</v>
      </c>
      <c r="K2" s="78">
        <v>2007</v>
      </c>
      <c r="L2" s="78">
        <v>2008</v>
      </c>
      <c r="M2" s="78">
        <v>2009</v>
      </c>
      <c r="N2" s="78">
        <v>2010</v>
      </c>
      <c r="O2" s="78">
        <v>2011</v>
      </c>
      <c r="P2" s="78">
        <v>2012</v>
      </c>
      <c r="Q2" s="78">
        <v>2013</v>
      </c>
      <c r="R2" s="78">
        <v>2014</v>
      </c>
      <c r="S2" s="78">
        <v>2015</v>
      </c>
      <c r="T2" s="78">
        <v>2016</v>
      </c>
      <c r="U2" s="79">
        <v>2017</v>
      </c>
      <c r="V2" s="79" t="s">
        <v>265</v>
      </c>
      <c r="W2" s="79" t="s">
        <v>266</v>
      </c>
      <c r="X2" s="79" t="s">
        <v>267</v>
      </c>
      <c r="Y2" s="79"/>
      <c r="Z2" s="79"/>
      <c r="AA2" s="79"/>
      <c r="AB2" s="79"/>
    </row>
    <row r="3" spans="1:28">
      <c r="A3" s="86" t="s">
        <v>268</v>
      </c>
      <c r="B3" s="87">
        <v>5589.4</v>
      </c>
      <c r="C3" s="87">
        <v>6130.4</v>
      </c>
      <c r="D3" s="87">
        <v>6497.6</v>
      </c>
      <c r="E3" s="87">
        <v>8611.2000000000007</v>
      </c>
      <c r="F3" s="87">
        <v>7734.5</v>
      </c>
      <c r="G3" s="87">
        <v>10683.599999999997</v>
      </c>
      <c r="H3" s="87">
        <v>11663.5</v>
      </c>
      <c r="I3" s="87">
        <v>9140</v>
      </c>
      <c r="J3" s="87">
        <v>11068.8</v>
      </c>
      <c r="K3" s="87">
        <v>13904.2</v>
      </c>
      <c r="L3" s="87">
        <v>22435</v>
      </c>
      <c r="M3" s="87">
        <v>20994.6</v>
      </c>
      <c r="N3" s="87">
        <v>17134.3</v>
      </c>
      <c r="O3" s="87">
        <v>10912.8</v>
      </c>
      <c r="P3" s="87">
        <v>9740.7999999999993</v>
      </c>
      <c r="Q3" s="87">
        <v>11734</v>
      </c>
      <c r="R3" s="87">
        <v>14359.3</v>
      </c>
      <c r="S3" s="87">
        <v>14776.8</v>
      </c>
      <c r="T3" s="87">
        <v>15941.900000000001</v>
      </c>
      <c r="U3" s="87">
        <v>17694</v>
      </c>
      <c r="V3" s="87">
        <v>19762.5</v>
      </c>
      <c r="W3" s="87">
        <v>23145.4</v>
      </c>
      <c r="X3" s="87">
        <v>27035.1</v>
      </c>
      <c r="Y3" s="87"/>
      <c r="Z3" s="87"/>
      <c r="AA3" s="87"/>
      <c r="AB3" s="87"/>
    </row>
    <row r="4" spans="1:28">
      <c r="A4" s="88" t="s">
        <v>268</v>
      </c>
      <c r="B4" s="89">
        <v>14861.20230495523</v>
      </c>
      <c r="C4" s="89">
        <v>15758.021916623997</v>
      </c>
      <c r="D4" s="89">
        <v>15904.972873620382</v>
      </c>
      <c r="E4" s="89">
        <v>19758.791765454102</v>
      </c>
      <c r="F4" s="89">
        <v>16933.951220458544</v>
      </c>
      <c r="G4" s="89">
        <v>22907.062687729656</v>
      </c>
      <c r="H4" s="89">
        <v>24229.927047294012</v>
      </c>
      <c r="I4" s="89">
        <v>18248.603578634331</v>
      </c>
      <c r="J4" s="89">
        <v>20700.333843872708</v>
      </c>
      <c r="K4" s="89">
        <v>24758.39168475418</v>
      </c>
      <c r="L4" s="89">
        <v>35534.4663967909</v>
      </c>
      <c r="M4" s="89">
        <v>29692.28033076636</v>
      </c>
      <c r="N4" s="89">
        <v>22991.735114504285</v>
      </c>
      <c r="O4" s="89">
        <v>14081.224795635086</v>
      </c>
      <c r="P4" s="89">
        <v>11948.882266026429</v>
      </c>
      <c r="Q4" s="89">
        <v>13856.796392601851</v>
      </c>
      <c r="R4" s="89">
        <v>16618.784193634659</v>
      </c>
      <c r="S4" s="89">
        <v>16826.269745946345</v>
      </c>
      <c r="T4" s="89">
        <v>17848.537417680527</v>
      </c>
      <c r="U4" s="89">
        <v>19465.856493407999</v>
      </c>
      <c r="V4" s="89">
        <v>21169.906199999998</v>
      </c>
      <c r="W4" s="89">
        <v>23886.052800000001</v>
      </c>
      <c r="X4" s="89">
        <v>27035.1</v>
      </c>
      <c r="Y4" s="89"/>
      <c r="Z4" s="89"/>
      <c r="AA4" s="89"/>
      <c r="AB4" s="89"/>
    </row>
    <row r="5" spans="1:28">
      <c r="A5" s="90" t="s">
        <v>269</v>
      </c>
      <c r="B5" s="91">
        <v>19406.125892339714</v>
      </c>
      <c r="C5" s="91">
        <v>19406.125892339714</v>
      </c>
      <c r="D5" s="91">
        <v>19406.125892339714</v>
      </c>
      <c r="E5" s="91">
        <v>19406.125892339714</v>
      </c>
      <c r="F5" s="91">
        <v>19406.125892339714</v>
      </c>
      <c r="G5" s="91">
        <v>19406.125892339714</v>
      </c>
      <c r="H5" s="91">
        <v>19406.125892339714</v>
      </c>
      <c r="I5" s="91">
        <v>19406.125892339714</v>
      </c>
      <c r="J5" s="91">
        <v>19406.125892339714</v>
      </c>
      <c r="K5" s="91">
        <v>19406.125892339714</v>
      </c>
      <c r="L5" s="91">
        <v>19406.125892339714</v>
      </c>
      <c r="M5" s="91">
        <v>19406.125892339714</v>
      </c>
      <c r="N5" s="91">
        <v>19406.125892339714</v>
      </c>
      <c r="O5" s="91">
        <v>19406.125892339714</v>
      </c>
      <c r="P5" s="91">
        <v>19406.125892339714</v>
      </c>
      <c r="Q5" s="91">
        <v>19406.125892339714</v>
      </c>
      <c r="R5" s="91">
        <v>19406.125892339714</v>
      </c>
      <c r="S5" s="91">
        <v>19406.125892339714</v>
      </c>
      <c r="T5" s="91">
        <v>19406.125892339714</v>
      </c>
      <c r="U5" s="91">
        <v>19406.125892339714</v>
      </c>
      <c r="V5" s="91">
        <v>19406.125892339714</v>
      </c>
      <c r="W5" s="91">
        <v>19406.125892339714</v>
      </c>
      <c r="X5" s="91">
        <v>19406.125892339714</v>
      </c>
      <c r="Y5" s="91"/>
      <c r="Z5" s="91"/>
      <c r="AA5" s="91"/>
      <c r="AB5" s="91"/>
    </row>
  </sheetData>
  <pageMargins left="0.7" right="0.7" top="0.75" bottom="0.75" header="0.3" footer="0.3"/>
  <pageSetup paperSize="9" orientation="portrait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B14"/>
  <sheetViews>
    <sheetView workbookViewId="0"/>
  </sheetViews>
  <sheetFormatPr defaultRowHeight="15"/>
  <sheetData>
    <row r="1" spans="1:2">
      <c r="A1" t="s">
        <v>44</v>
      </c>
    </row>
    <row r="2" spans="1:2">
      <c r="A2" t="s">
        <v>125</v>
      </c>
    </row>
    <row r="3" spans="1:2" s="23" customFormat="1"/>
    <row r="4" spans="1:2">
      <c r="A4" s="23" t="s">
        <v>123</v>
      </c>
      <c r="B4" s="23" t="s">
        <v>124</v>
      </c>
    </row>
    <row r="5" spans="1:2">
      <c r="A5" s="23">
        <v>2011</v>
      </c>
      <c r="B5" s="24">
        <v>60.6</v>
      </c>
    </row>
    <row r="6" spans="1:2">
      <c r="A6" s="23">
        <v>2012</v>
      </c>
      <c r="B6" s="24">
        <v>61.2</v>
      </c>
    </row>
    <row r="7" spans="1:2">
      <c r="A7" s="23">
        <v>2013</v>
      </c>
      <c r="B7" s="24">
        <v>62.2</v>
      </c>
    </row>
    <row r="8" spans="1:2">
      <c r="A8" s="23">
        <v>2014</v>
      </c>
      <c r="B8" s="24">
        <v>62.4</v>
      </c>
    </row>
    <row r="9" spans="1:2">
      <c r="A9" s="23">
        <v>2015</v>
      </c>
      <c r="B9" s="24">
        <v>68.900000000000006</v>
      </c>
    </row>
    <row r="10" spans="1:2">
      <c r="A10" s="23">
        <v>2016</v>
      </c>
      <c r="B10" s="24">
        <v>72.099999999999994</v>
      </c>
    </row>
    <row r="11" spans="1:2">
      <c r="A11" s="23">
        <v>2017</v>
      </c>
      <c r="B11" s="24">
        <v>74.7</v>
      </c>
    </row>
    <row r="12" spans="1:2">
      <c r="A12" s="23">
        <v>2018</v>
      </c>
      <c r="B12" s="24">
        <v>77.400000000000006</v>
      </c>
    </row>
    <row r="13" spans="1:2">
      <c r="A13" s="23">
        <v>2019</v>
      </c>
      <c r="B13" s="24">
        <v>78.8</v>
      </c>
    </row>
    <row r="14" spans="1:2">
      <c r="A14" s="23">
        <v>2020</v>
      </c>
      <c r="B14" s="24">
        <v>80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B10"/>
  <sheetViews>
    <sheetView workbookViewId="0">
      <selection activeCell="S26" sqref="S26"/>
    </sheetView>
  </sheetViews>
  <sheetFormatPr defaultRowHeight="15"/>
  <cols>
    <col min="2" max="2" width="12.140625" bestFit="1" customWidth="1"/>
  </cols>
  <sheetData>
    <row r="1" spans="1:2">
      <c r="A1" s="39">
        <v>2011</v>
      </c>
      <c r="B1" s="37">
        <v>180724.54875432057</v>
      </c>
    </row>
    <row r="2" spans="1:2">
      <c r="A2" s="39">
        <v>2012</v>
      </c>
      <c r="B2" s="37">
        <v>162725.24351083252</v>
      </c>
    </row>
    <row r="3" spans="1:2">
      <c r="A3" s="39">
        <v>2013</v>
      </c>
      <c r="B3" s="37">
        <v>155667.55409769886</v>
      </c>
    </row>
    <row r="4" spans="1:2">
      <c r="A4" s="39">
        <v>2014</v>
      </c>
      <c r="B4" s="37">
        <v>156931.52331465436</v>
      </c>
    </row>
    <row r="5" spans="1:2">
      <c r="A5" s="39">
        <v>2015</v>
      </c>
      <c r="B5" s="37">
        <v>157733.76105735477</v>
      </c>
    </row>
    <row r="6" spans="1:2">
      <c r="A6" s="39">
        <v>2016</v>
      </c>
      <c r="B6" s="37">
        <v>167658.0519775096</v>
      </c>
    </row>
    <row r="7" spans="1:2">
      <c r="A7" s="39">
        <v>2017</v>
      </c>
      <c r="B7" s="37">
        <v>200775.06145422449</v>
      </c>
    </row>
    <row r="8" spans="1:2">
      <c r="A8" s="41">
        <v>2018</v>
      </c>
      <c r="B8" s="37">
        <v>213390.38925600002</v>
      </c>
    </row>
    <row r="9" spans="1:2">
      <c r="A9" s="40">
        <v>2019</v>
      </c>
      <c r="B9" s="37">
        <v>229709.99040000004</v>
      </c>
    </row>
    <row r="10" spans="1:2">
      <c r="A10" s="38">
        <v>2020</v>
      </c>
      <c r="B10" s="37">
        <v>247326.80000000002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B10"/>
  <sheetViews>
    <sheetView workbookViewId="0">
      <selection activeCell="P27" sqref="P27"/>
    </sheetView>
  </sheetViews>
  <sheetFormatPr defaultRowHeight="15"/>
  <cols>
    <col min="2" max="2" width="12.140625" bestFit="1" customWidth="1"/>
  </cols>
  <sheetData>
    <row r="1" spans="1:2">
      <c r="A1" s="43">
        <v>2011</v>
      </c>
      <c r="B1" s="44">
        <v>165898.45215324927</v>
      </c>
    </row>
    <row r="2" spans="1:2">
      <c r="A2" s="43">
        <v>2012</v>
      </c>
      <c r="B2" s="44">
        <v>165997.58507953968</v>
      </c>
    </row>
    <row r="3" spans="1:2">
      <c r="A3" s="43">
        <v>2013</v>
      </c>
      <c r="B3" s="44">
        <v>171326.76213589881</v>
      </c>
    </row>
    <row r="4" spans="1:2">
      <c r="A4" s="43">
        <v>2014</v>
      </c>
      <c r="B4" s="44">
        <v>180361.89823006332</v>
      </c>
    </row>
    <row r="5" spans="1:2">
      <c r="A5" s="43">
        <v>2015</v>
      </c>
      <c r="B5" s="44">
        <v>195147.88542741537</v>
      </c>
    </row>
    <row r="6" spans="1:2">
      <c r="A6" s="43">
        <v>2016</v>
      </c>
      <c r="B6" s="44">
        <v>212390.78394524494</v>
      </c>
    </row>
    <row r="7" spans="1:2">
      <c r="A7" s="43">
        <v>2017</v>
      </c>
      <c r="B7" s="44">
        <v>223956.41478034353</v>
      </c>
    </row>
    <row r="8" spans="1:2">
      <c r="A8" s="43">
        <v>2018</v>
      </c>
      <c r="B8" s="44">
        <v>240711.68357279999</v>
      </c>
    </row>
    <row r="9" spans="1:2">
      <c r="A9" s="43">
        <v>2019</v>
      </c>
      <c r="B9" s="44">
        <v>247667.09999999998</v>
      </c>
    </row>
    <row r="10" spans="1:2">
      <c r="A10" s="43">
        <v>2020</v>
      </c>
      <c r="B10" s="44">
        <v>259541.30000000002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9"/>
  <sheetViews>
    <sheetView zoomScaleNormal="100" workbookViewId="0"/>
  </sheetViews>
  <sheetFormatPr defaultRowHeight="15"/>
  <sheetData>
    <row r="1" spans="1:2">
      <c r="A1" t="s">
        <v>6</v>
      </c>
    </row>
    <row r="3" spans="1:2">
      <c r="A3" s="5">
        <v>2010</v>
      </c>
      <c r="B3" s="6">
        <v>-3.4358647779204499E-2</v>
      </c>
    </row>
    <row r="4" spans="1:2">
      <c r="A4" s="5">
        <v>2011</v>
      </c>
      <c r="B4" s="6">
        <v>1.8816010408856831E-2</v>
      </c>
    </row>
    <row r="5" spans="1:2">
      <c r="A5" s="5">
        <v>2012</v>
      </c>
      <c r="B5" s="6">
        <v>1.2964618109065684E-2</v>
      </c>
    </row>
    <row r="6" spans="1:2">
      <c r="A6" s="5">
        <v>2013</v>
      </c>
      <c r="B6" s="6">
        <v>4.1338350864675633E-2</v>
      </c>
    </row>
    <row r="7" spans="1:2">
      <c r="A7" s="5">
        <v>2014</v>
      </c>
      <c r="B7" s="6">
        <v>2.0826109552021688E-2</v>
      </c>
    </row>
    <row r="8" spans="1:2">
      <c r="A8" s="5">
        <v>2015</v>
      </c>
      <c r="B8" s="6">
        <v>4.7489921974209759E-2</v>
      </c>
    </row>
    <row r="9" spans="1:2">
      <c r="A9" s="5">
        <v>2016</v>
      </c>
      <c r="B9" s="6">
        <v>6.6270442692031528E-2</v>
      </c>
    </row>
    <row r="10" spans="1:2">
      <c r="A10" s="5">
        <v>2017</v>
      </c>
      <c r="B10" s="6">
        <v>4.3999999999999997E-2</v>
      </c>
    </row>
    <row r="11" spans="1:2">
      <c r="A11" s="5">
        <v>2018</v>
      </c>
      <c r="B11" s="6">
        <v>4.8000000000000001E-2</v>
      </c>
    </row>
    <row r="12" spans="1:2">
      <c r="A12" s="5">
        <v>2019</v>
      </c>
      <c r="B12" s="4">
        <v>-2E-3</v>
      </c>
    </row>
    <row r="13" spans="1:2">
      <c r="A13" s="5">
        <v>2020</v>
      </c>
      <c r="B13" s="4">
        <v>2.6000000000000002E-2</v>
      </c>
    </row>
    <row r="14" spans="1:2">
      <c r="A14" s="5">
        <v>2021</v>
      </c>
      <c r="B14" s="4">
        <v>2.7000000000000003E-2</v>
      </c>
    </row>
    <row r="15" spans="1:2">
      <c r="A15" s="5"/>
      <c r="B15" s="4"/>
    </row>
    <row r="16" spans="1:2">
      <c r="A16" s="5"/>
      <c r="B16" s="4"/>
    </row>
    <row r="17" spans="1:4">
      <c r="A17" s="5"/>
      <c r="B17" s="4"/>
    </row>
    <row r="19" spans="1:4">
      <c r="D19" t="s">
        <v>86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F15"/>
  <sheetViews>
    <sheetView workbookViewId="0">
      <selection activeCell="J19" sqref="J19"/>
    </sheetView>
  </sheetViews>
  <sheetFormatPr defaultRowHeight="15"/>
  <sheetData>
    <row r="1" spans="1:6">
      <c r="A1" s="85" t="s">
        <v>123</v>
      </c>
      <c r="B1" s="85" t="s">
        <v>270</v>
      </c>
      <c r="C1" s="85" t="s">
        <v>271</v>
      </c>
      <c r="D1" s="85" t="s">
        <v>272</v>
      </c>
      <c r="E1" s="85" t="s">
        <v>273</v>
      </c>
      <c r="F1" s="85" t="s">
        <v>274</v>
      </c>
    </row>
    <row r="2" spans="1:6">
      <c r="A2" s="85">
        <v>2007</v>
      </c>
      <c r="B2" s="82">
        <v>311.01100000000002</v>
      </c>
      <c r="C2" s="83">
        <v>63.125999999999998</v>
      </c>
      <c r="D2" s="84">
        <v>0.17939601245445858</v>
      </c>
      <c r="E2" s="81">
        <v>0.3</v>
      </c>
      <c r="F2" s="85"/>
    </row>
    <row r="3" spans="1:6">
      <c r="A3" s="85">
        <v>2008</v>
      </c>
      <c r="B3" s="82">
        <v>931.32399999999996</v>
      </c>
      <c r="C3" s="83">
        <v>111.65</v>
      </c>
      <c r="D3" s="84">
        <v>0.52836202292584944</v>
      </c>
      <c r="E3" s="81">
        <v>0.3</v>
      </c>
      <c r="F3" s="85"/>
    </row>
    <row r="4" spans="1:6">
      <c r="A4" s="85">
        <v>2009</v>
      </c>
      <c r="B4" s="82">
        <v>1176.4359999999999</v>
      </c>
      <c r="C4" s="83">
        <v>141.72300000000001</v>
      </c>
      <c r="D4" s="84">
        <v>0.65233338473646474</v>
      </c>
      <c r="E4" s="81">
        <v>0.3</v>
      </c>
      <c r="F4" s="85"/>
    </row>
    <row r="5" spans="1:6">
      <c r="A5" s="85">
        <v>2010</v>
      </c>
      <c r="B5" s="82">
        <v>1285.866</v>
      </c>
      <c r="C5" s="83">
        <v>139.67500000000001</v>
      </c>
      <c r="D5" s="84">
        <v>0.64171806501869111</v>
      </c>
      <c r="E5" s="81">
        <v>0.3</v>
      </c>
      <c r="F5" s="85"/>
    </row>
    <row r="6" spans="1:6">
      <c r="A6" s="85">
        <v>2011</v>
      </c>
      <c r="B6" s="82">
        <v>1468.2750000000001</v>
      </c>
      <c r="C6" s="83">
        <v>146.93100000000001</v>
      </c>
      <c r="D6" s="84">
        <v>0.59677589115290197</v>
      </c>
      <c r="E6" s="81">
        <v>0.3</v>
      </c>
      <c r="F6" s="85"/>
    </row>
    <row r="7" spans="1:6">
      <c r="A7" s="85">
        <v>2012</v>
      </c>
      <c r="B7" s="82">
        <v>1501.44</v>
      </c>
      <c r="C7" s="83">
        <v>142.214</v>
      </c>
      <c r="D7" s="84">
        <v>0.6156390627535322</v>
      </c>
      <c r="E7" s="81">
        <v>0.3</v>
      </c>
      <c r="F7" s="85"/>
    </row>
    <row r="8" spans="1:6">
      <c r="A8" s="85">
        <v>2013</v>
      </c>
      <c r="B8" s="82">
        <v>1459.4459999999999</v>
      </c>
      <c r="C8" s="83">
        <v>140.36799999999999</v>
      </c>
      <c r="D8" s="84">
        <v>0.59897042590230232</v>
      </c>
      <c r="E8" s="81">
        <v>0.3</v>
      </c>
      <c r="F8" s="85"/>
    </row>
    <row r="9" spans="1:6">
      <c r="A9" s="85">
        <v>2014</v>
      </c>
      <c r="B9" s="82">
        <v>1492.4880000000001</v>
      </c>
      <c r="C9" s="83">
        <v>157.124</v>
      </c>
      <c r="D9" s="84">
        <v>0.52958068028222038</v>
      </c>
      <c r="E9" s="81">
        <v>0.3</v>
      </c>
      <c r="F9" s="85"/>
    </row>
    <row r="10" spans="1:6">
      <c r="A10" s="85">
        <v>2015</v>
      </c>
      <c r="B10" s="82">
        <v>1340.6859999999999</v>
      </c>
      <c r="C10" s="83">
        <v>166.31899999999999</v>
      </c>
      <c r="D10" s="84">
        <v>0.46920895067709667</v>
      </c>
      <c r="E10" s="81">
        <v>0.3</v>
      </c>
      <c r="F10" s="85"/>
    </row>
    <row r="11" spans="1:6">
      <c r="A11" s="85">
        <v>2016</v>
      </c>
      <c r="B11" s="82">
        <v>1128.471</v>
      </c>
      <c r="C11" s="83">
        <v>162.67699999999999</v>
      </c>
      <c r="D11" s="84">
        <v>0.38994954073639598</v>
      </c>
      <c r="E11" s="81">
        <v>0.3</v>
      </c>
      <c r="F11" s="85"/>
    </row>
    <row r="12" spans="1:6">
      <c r="A12" s="85">
        <v>2017</v>
      </c>
      <c r="B12" s="82">
        <v>916.57076675400003</v>
      </c>
      <c r="C12" s="83">
        <v>181.52500000000001</v>
      </c>
      <c r="D12" s="84">
        <v>0.34947498143627598</v>
      </c>
      <c r="E12" s="81">
        <v>0.3</v>
      </c>
      <c r="F12" s="85">
        <v>2616825</v>
      </c>
    </row>
    <row r="13" spans="1:6">
      <c r="A13" s="85">
        <v>2018</v>
      </c>
      <c r="B13" s="82">
        <v>840.923002978</v>
      </c>
      <c r="C13" s="80">
        <v>205</v>
      </c>
      <c r="D13" s="84">
        <v>0.29611871033409537</v>
      </c>
      <c r="E13" s="81">
        <v>0.3</v>
      </c>
      <c r="F13" s="85">
        <v>2803049</v>
      </c>
    </row>
    <row r="14" spans="1:6">
      <c r="A14" s="85">
        <v>2019</v>
      </c>
      <c r="B14" s="82">
        <v>891.58803136118979</v>
      </c>
      <c r="C14" s="80">
        <v>210</v>
      </c>
      <c r="D14" s="84">
        <v>0.29529150890443706</v>
      </c>
      <c r="E14" s="81">
        <v>0.3</v>
      </c>
      <c r="F14" s="85">
        <v>2889985</v>
      </c>
    </row>
    <row r="15" spans="1:6">
      <c r="A15" s="85">
        <v>2020</v>
      </c>
      <c r="B15" s="82">
        <v>819.95043804892498</v>
      </c>
      <c r="C15" s="80">
        <v>210</v>
      </c>
      <c r="D15" s="84">
        <v>0.28317491879356144</v>
      </c>
      <c r="E15" s="81">
        <v>0.3</v>
      </c>
      <c r="F15" s="85">
        <v>3069659</v>
      </c>
    </row>
  </sheetData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4:C10"/>
  <sheetViews>
    <sheetView workbookViewId="0">
      <selection activeCell="U36" sqref="U36"/>
    </sheetView>
  </sheetViews>
  <sheetFormatPr defaultColWidth="9.140625" defaultRowHeight="15"/>
  <cols>
    <col min="1" max="1" width="9.140625" style="47"/>
    <col min="2" max="2" width="14.7109375" style="47" customWidth="1"/>
    <col min="3" max="16384" width="9.140625" style="47"/>
  </cols>
  <sheetData>
    <row r="4" spans="2:3">
      <c r="B4" s="47" t="s">
        <v>115</v>
      </c>
      <c r="C4" s="47">
        <v>55.3</v>
      </c>
    </row>
    <row r="5" spans="2:3">
      <c r="B5" s="47" t="s">
        <v>114</v>
      </c>
      <c r="C5" s="47">
        <v>-11.9</v>
      </c>
    </row>
    <row r="6" spans="2:3">
      <c r="B6" s="47" t="s">
        <v>113</v>
      </c>
      <c r="C6" s="47">
        <v>-5.6653828906621193</v>
      </c>
    </row>
    <row r="7" spans="2:3">
      <c r="B7" s="47" t="s">
        <v>112</v>
      </c>
      <c r="C7" s="47">
        <v>-8.234617109337881</v>
      </c>
    </row>
    <row r="8" spans="2:3">
      <c r="B8" s="47" t="s">
        <v>111</v>
      </c>
      <c r="C8" s="47">
        <v>-3.9</v>
      </c>
    </row>
    <row r="9" spans="2:3">
      <c r="B9" s="47" t="s">
        <v>110</v>
      </c>
      <c r="C9" s="47">
        <v>-3.6999999999999975</v>
      </c>
    </row>
    <row r="10" spans="2:3">
      <c r="B10" s="47" t="s">
        <v>109</v>
      </c>
      <c r="C10" s="47">
        <v>21.9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B32"/>
  <sheetViews>
    <sheetView workbookViewId="0">
      <selection activeCell="S15" sqref="S15"/>
    </sheetView>
  </sheetViews>
  <sheetFormatPr defaultRowHeight="15"/>
  <sheetData>
    <row r="2" spans="1:2">
      <c r="A2" s="77" t="s">
        <v>168</v>
      </c>
      <c r="B2" s="77">
        <v>8.4</v>
      </c>
    </row>
    <row r="3" spans="1:2">
      <c r="A3" s="77" t="s">
        <v>203</v>
      </c>
      <c r="B3" s="77">
        <v>21.4</v>
      </c>
    </row>
    <row r="4" spans="1:2">
      <c r="A4" s="77" t="s">
        <v>148</v>
      </c>
      <c r="B4" s="77">
        <v>22.6</v>
      </c>
    </row>
    <row r="5" spans="1:2">
      <c r="A5" s="77" t="s">
        <v>155</v>
      </c>
      <c r="B5" s="77">
        <v>32.700000000000003</v>
      </c>
    </row>
    <row r="6" spans="1:2">
      <c r="A6" s="77" t="s">
        <v>161</v>
      </c>
      <c r="B6" s="77">
        <v>34.1</v>
      </c>
    </row>
    <row r="7" spans="1:2">
      <c r="A7" s="77" t="s">
        <v>154</v>
      </c>
      <c r="B7" s="77">
        <v>34.200000000000003</v>
      </c>
    </row>
    <row r="8" spans="1:2">
      <c r="A8" s="77" t="s">
        <v>171</v>
      </c>
      <c r="B8" s="77">
        <v>35</v>
      </c>
    </row>
    <row r="9" spans="1:2">
      <c r="A9" s="77" t="s">
        <v>167</v>
      </c>
      <c r="B9" s="77">
        <v>35.9</v>
      </c>
    </row>
    <row r="10" spans="1:2">
      <c r="A10" s="77" t="s">
        <v>73</v>
      </c>
      <c r="B10" s="77">
        <v>37</v>
      </c>
    </row>
    <row r="11" spans="1:2">
      <c r="A11" s="77" t="s">
        <v>160</v>
      </c>
      <c r="B11" s="77">
        <v>38.799999999999997</v>
      </c>
    </row>
    <row r="12" spans="1:2">
      <c r="A12" s="77" t="s">
        <v>146</v>
      </c>
      <c r="B12" s="77">
        <v>46</v>
      </c>
    </row>
    <row r="13" spans="1:2">
      <c r="A13" s="77" t="s">
        <v>162</v>
      </c>
      <c r="B13" s="77">
        <v>48.9</v>
      </c>
    </row>
    <row r="14" spans="1:2">
      <c r="A14" s="77" t="s">
        <v>163</v>
      </c>
      <c r="B14" s="77">
        <v>48.9</v>
      </c>
    </row>
    <row r="15" spans="1:2">
      <c r="A15" s="77" t="s">
        <v>153</v>
      </c>
      <c r="B15" s="77">
        <v>52.4</v>
      </c>
    </row>
    <row r="16" spans="1:2">
      <c r="A16" s="77" t="s">
        <v>169</v>
      </c>
      <c r="B16" s="77">
        <v>58.9</v>
      </c>
    </row>
    <row r="17" spans="1:2">
      <c r="A17" s="77" t="s">
        <v>150</v>
      </c>
      <c r="B17" s="77">
        <v>60.9</v>
      </c>
    </row>
    <row r="18" spans="1:2">
      <c r="A18" s="77" t="s">
        <v>156</v>
      </c>
      <c r="B18" s="77">
        <v>64.8</v>
      </c>
    </row>
    <row r="19" spans="1:2">
      <c r="A19" s="77" t="s">
        <v>149</v>
      </c>
      <c r="B19" s="77">
        <v>70.099999999999994</v>
      </c>
    </row>
    <row r="20" spans="1:2">
      <c r="A20" s="77" t="s">
        <v>165</v>
      </c>
      <c r="B20" s="77">
        <v>70.8</v>
      </c>
    </row>
    <row r="21" spans="1:2">
      <c r="A21" s="77" t="s">
        <v>157</v>
      </c>
      <c r="B21" s="77">
        <v>73.8</v>
      </c>
    </row>
    <row r="22" spans="1:2">
      <c r="A22" s="77" t="s">
        <v>151</v>
      </c>
      <c r="B22" s="77">
        <v>74.599999999999994</v>
      </c>
    </row>
    <row r="23" spans="1:2">
      <c r="A23" s="77" t="s">
        <v>202</v>
      </c>
      <c r="B23" s="77">
        <v>80</v>
      </c>
    </row>
    <row r="24" spans="1:2">
      <c r="A24" s="77" t="s">
        <v>74</v>
      </c>
      <c r="B24" s="77">
        <v>86.8</v>
      </c>
    </row>
    <row r="25" spans="1:2">
      <c r="A25" s="77" t="s">
        <v>166</v>
      </c>
      <c r="B25" s="77">
        <v>97.1</v>
      </c>
    </row>
    <row r="26" spans="1:2">
      <c r="A26" s="77" t="s">
        <v>170</v>
      </c>
      <c r="B26" s="77">
        <v>98.4</v>
      </c>
    </row>
    <row r="27" spans="1:2">
      <c r="A27" s="77" t="s">
        <v>159</v>
      </c>
      <c r="B27" s="77">
        <v>102</v>
      </c>
    </row>
    <row r="28" spans="1:2">
      <c r="A28" s="77" t="s">
        <v>172</v>
      </c>
      <c r="B28" s="77">
        <v>102.5</v>
      </c>
    </row>
    <row r="29" spans="1:2">
      <c r="A29" s="77" t="s">
        <v>147</v>
      </c>
      <c r="B29" s="77">
        <v>121.5</v>
      </c>
    </row>
    <row r="30" spans="1:2">
      <c r="A30" s="77" t="s">
        <v>158</v>
      </c>
      <c r="B30" s="77">
        <v>132.19999999999999</v>
      </c>
    </row>
    <row r="31" spans="1:2">
      <c r="A31" s="77" t="s">
        <v>145</v>
      </c>
      <c r="B31" s="77">
        <v>181.1</v>
      </c>
    </row>
    <row r="32" spans="1:2">
      <c r="A32" s="72"/>
      <c r="B32" s="72"/>
    </row>
  </sheetData>
  <pageMargins left="0.7" right="0.7" top="0.75" bottom="0.75" header="0.3" footer="0.3"/>
  <pageSetup paperSize="9" orientation="portrait" verticalDpi="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C15"/>
  <sheetViews>
    <sheetView workbookViewId="0">
      <selection activeCell="B13" sqref="B13"/>
    </sheetView>
  </sheetViews>
  <sheetFormatPr defaultRowHeight="15"/>
  <sheetData>
    <row r="1" spans="1:3">
      <c r="A1" s="92" t="s">
        <v>123</v>
      </c>
      <c r="B1" s="92" t="s">
        <v>275</v>
      </c>
      <c r="C1" s="92" t="s">
        <v>276</v>
      </c>
    </row>
    <row r="2" spans="1:3">
      <c r="A2" s="92">
        <v>2020</v>
      </c>
      <c r="B2" s="92">
        <v>80.215000000000003</v>
      </c>
      <c r="C2" s="92">
        <v>40.173000000000002</v>
      </c>
    </row>
    <row r="3" spans="1:3">
      <c r="A3" s="92">
        <v>2021</v>
      </c>
      <c r="B3" s="92">
        <v>88.457999999999998</v>
      </c>
      <c r="C3" s="92"/>
    </row>
    <row r="4" spans="1:3">
      <c r="A4" s="92">
        <v>2022</v>
      </c>
      <c r="B4" s="92">
        <v>81.058999999999997</v>
      </c>
      <c r="C4" s="92">
        <v>79.911000000000001</v>
      </c>
    </row>
    <row r="5" spans="1:3">
      <c r="A5" s="92">
        <v>2023</v>
      </c>
      <c r="B5" s="92"/>
      <c r="C5" s="92"/>
    </row>
    <row r="6" spans="1:3">
      <c r="A6" s="92">
        <v>2024</v>
      </c>
      <c r="B6" s="92"/>
      <c r="C6" s="92">
        <v>68.787999999999997</v>
      </c>
    </row>
    <row r="7" spans="1:3">
      <c r="A7" s="92">
        <v>2025</v>
      </c>
      <c r="B7" s="92">
        <v>91.647999999999996</v>
      </c>
      <c r="C7" s="92"/>
    </row>
    <row r="8" spans="1:3">
      <c r="A8" s="92">
        <v>2026</v>
      </c>
      <c r="B8" s="92">
        <v>18.356000000000002</v>
      </c>
      <c r="C8" s="92"/>
    </row>
    <row r="9" spans="1:3">
      <c r="A9" s="92">
        <v>2027</v>
      </c>
      <c r="B9" s="92"/>
      <c r="C9" s="92"/>
    </row>
    <row r="10" spans="1:3">
      <c r="A10" s="92">
        <v>2028</v>
      </c>
      <c r="B10" s="92">
        <v>61.002000000000002</v>
      </c>
      <c r="C10" s="92"/>
    </row>
    <row r="11" spans="1:3">
      <c r="A11" s="92">
        <v>2029</v>
      </c>
      <c r="B11" s="92"/>
      <c r="C11" s="92"/>
    </row>
    <row r="12" spans="1:3">
      <c r="A12" s="92">
        <v>2030</v>
      </c>
      <c r="B12" s="92">
        <v>91.370999999999995</v>
      </c>
      <c r="C12" s="92"/>
    </row>
    <row r="13" spans="1:3">
      <c r="A13" s="92">
        <v>2031</v>
      </c>
      <c r="B13" s="92">
        <v>94.025999999999996</v>
      </c>
      <c r="C13" s="92"/>
    </row>
    <row r="14" spans="1:3">
      <c r="A14" s="92">
        <v>2032</v>
      </c>
      <c r="B14" s="92"/>
      <c r="C14" s="92"/>
    </row>
    <row r="15" spans="1:3">
      <c r="A15" s="92">
        <v>2033</v>
      </c>
      <c r="B15" s="92">
        <v>41.043999999999997</v>
      </c>
      <c r="C15" s="92"/>
    </row>
  </sheetData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3:I7"/>
  <sheetViews>
    <sheetView workbookViewId="0">
      <selection activeCell="U36" sqref="U36"/>
    </sheetView>
  </sheetViews>
  <sheetFormatPr defaultColWidth="9.140625" defaultRowHeight="15"/>
  <cols>
    <col min="1" max="1" width="31" style="47" customWidth="1"/>
    <col min="2" max="5" width="11.140625" style="47" customWidth="1"/>
    <col min="6" max="16384" width="9.140625" style="47"/>
  </cols>
  <sheetData>
    <row r="3" spans="1:9">
      <c r="B3" s="47">
        <v>2013</v>
      </c>
      <c r="C3" s="47">
        <v>2014</v>
      </c>
      <c r="D3" s="47">
        <v>2015</v>
      </c>
      <c r="E3" s="47">
        <v>2016</v>
      </c>
      <c r="F3" s="47">
        <v>2017</v>
      </c>
      <c r="G3" s="47">
        <v>2018</v>
      </c>
      <c r="H3" s="47">
        <v>2019</v>
      </c>
      <c r="I3" s="47">
        <v>2020</v>
      </c>
    </row>
    <row r="4" spans="1:9">
      <c r="A4" s="47" t="s">
        <v>189</v>
      </c>
      <c r="B4" s="30">
        <v>1458.92</v>
      </c>
      <c r="C4" s="30">
        <v>1492.4880000000001</v>
      </c>
      <c r="D4" s="30">
        <v>1340.04</v>
      </c>
      <c r="E4" s="30">
        <v>1128.471</v>
      </c>
      <c r="F4" s="30">
        <v>916.57076675400003</v>
      </c>
      <c r="G4" s="30">
        <v>840.923002978</v>
      </c>
      <c r="H4" s="30">
        <v>891.58803136118979</v>
      </c>
      <c r="I4" s="30">
        <v>819.95043804892498</v>
      </c>
    </row>
    <row r="5" spans="1:9">
      <c r="A5" s="47" t="s">
        <v>188</v>
      </c>
      <c r="B5" s="30">
        <v>-828.15300000000002</v>
      </c>
      <c r="C5" s="30">
        <v>-784.90200000000004</v>
      </c>
      <c r="D5" s="30">
        <v>-756.2</v>
      </c>
      <c r="E5" s="30">
        <v>-591.74199999999996</v>
      </c>
      <c r="F5" s="30">
        <v>-583.10599999999999</v>
      </c>
      <c r="G5" s="30">
        <v>-489.00200000000001</v>
      </c>
      <c r="H5" s="30">
        <v>-505.88799999999998</v>
      </c>
      <c r="I5" s="30">
        <v>-513.04999999999995</v>
      </c>
    </row>
    <row r="6" spans="1:9">
      <c r="A6" s="47" t="s">
        <v>187</v>
      </c>
      <c r="B6" s="49">
        <v>0.74474172788534332</v>
      </c>
      <c r="C6" s="49">
        <v>0.71977082891259481</v>
      </c>
      <c r="D6" s="49">
        <v>0.58416319811957373</v>
      </c>
      <c r="E6" s="49">
        <v>0.45303090886317432</v>
      </c>
      <c r="F6" s="49">
        <v>0.35077697578735029</v>
      </c>
      <c r="G6" s="49">
        <v>0.29904737151272082</v>
      </c>
      <c r="H6" s="49">
        <v>0.30850957058987843</v>
      </c>
      <c r="I6" s="49">
        <v>0.26711450296235673</v>
      </c>
    </row>
    <row r="7" spans="1:9">
      <c r="A7" s="47" t="s">
        <v>186</v>
      </c>
      <c r="B7" s="49">
        <v>-0.42275114205948972</v>
      </c>
      <c r="C7" s="49">
        <v>-0.37852871390266019</v>
      </c>
      <c r="D7" s="49">
        <v>-0.3296500182218603</v>
      </c>
      <c r="E7" s="49">
        <v>-0.23755809061332769</v>
      </c>
      <c r="F7" s="49">
        <v>-0.22315806554449663</v>
      </c>
      <c r="G7" s="49">
        <v>-0.17389792198167428</v>
      </c>
      <c r="H7" s="49">
        <v>-0.17504865942210773</v>
      </c>
      <c r="I7" s="49">
        <v>-0.16713582844218203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5:D13"/>
  <sheetViews>
    <sheetView workbookViewId="0">
      <selection activeCell="D30" sqref="D30"/>
    </sheetView>
  </sheetViews>
  <sheetFormatPr defaultColWidth="9.140625" defaultRowHeight="15"/>
  <cols>
    <col min="1" max="1" width="20.85546875" style="47" bestFit="1" customWidth="1"/>
    <col min="2" max="16384" width="9.140625" style="47"/>
  </cols>
  <sheetData>
    <row r="5" spans="1:4">
      <c r="A5" s="47" t="s">
        <v>197</v>
      </c>
      <c r="B5" s="49">
        <f t="shared" ref="B5:B12" si="0">D5/$D$13</f>
        <v>5.9535945506017936E-2</v>
      </c>
      <c r="D5" s="30">
        <v>35625</v>
      </c>
    </row>
    <row r="6" spans="1:4">
      <c r="A6" s="47" t="s">
        <v>196</v>
      </c>
      <c r="B6" s="49">
        <f t="shared" si="0"/>
        <v>0.10178850158261166</v>
      </c>
      <c r="D6" s="30">
        <v>60908</v>
      </c>
    </row>
    <row r="7" spans="1:4">
      <c r="A7" s="47" t="s">
        <v>195</v>
      </c>
      <c r="B7" s="49">
        <f t="shared" si="0"/>
        <v>0.15683063214222448</v>
      </c>
      <c r="D7" s="30">
        <v>93844</v>
      </c>
    </row>
    <row r="8" spans="1:4">
      <c r="A8" s="47" t="s">
        <v>194</v>
      </c>
      <c r="B8" s="49">
        <f t="shared" si="0"/>
        <v>0.41208065804558325</v>
      </c>
      <c r="D8" s="30">
        <v>246580</v>
      </c>
    </row>
    <row r="9" spans="1:4">
      <c r="A9" s="47" t="s">
        <v>193</v>
      </c>
      <c r="B9" s="49">
        <f t="shared" si="0"/>
        <v>6.6725380946492011E-2</v>
      </c>
      <c r="D9" s="30">
        <v>39927</v>
      </c>
    </row>
    <row r="10" spans="1:4">
      <c r="A10" s="47" t="s">
        <v>192</v>
      </c>
      <c r="B10" s="49">
        <f t="shared" si="0"/>
        <v>1.8419794845398726E-2</v>
      </c>
      <c r="D10" s="30">
        <v>11022</v>
      </c>
    </row>
    <row r="11" spans="1:4">
      <c r="A11" s="47" t="s">
        <v>191</v>
      </c>
      <c r="B11" s="49">
        <f t="shared" si="0"/>
        <v>3.360919017744636E-2</v>
      </c>
      <c r="D11" s="30">
        <v>20111</v>
      </c>
    </row>
    <row r="12" spans="1:4">
      <c r="A12" s="47" t="s">
        <v>190</v>
      </c>
      <c r="B12" s="49">
        <f t="shared" si="0"/>
        <v>0.15101156793866086</v>
      </c>
      <c r="D12" s="30">
        <v>90362</v>
      </c>
    </row>
    <row r="13" spans="1:4">
      <c r="D13" s="30">
        <v>598378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2:M8"/>
  <sheetViews>
    <sheetView topLeftCell="A4" workbookViewId="0">
      <selection activeCell="K33" sqref="K33"/>
    </sheetView>
  </sheetViews>
  <sheetFormatPr defaultRowHeight="15"/>
  <cols>
    <col min="1" max="1" width="31" bestFit="1" customWidth="1"/>
  </cols>
  <sheetData>
    <row r="2" spans="1:13">
      <c r="A2" s="93"/>
      <c r="B2" s="93">
        <v>2009</v>
      </c>
      <c r="C2" s="93">
        <v>2010</v>
      </c>
      <c r="D2" s="93">
        <v>2011</v>
      </c>
      <c r="E2" s="93">
        <v>2012</v>
      </c>
      <c r="F2" s="93">
        <v>2013</v>
      </c>
      <c r="G2" s="93">
        <v>2014</v>
      </c>
      <c r="H2" s="93">
        <v>2015</v>
      </c>
      <c r="I2" s="93">
        <v>2016</v>
      </c>
      <c r="J2" s="93">
        <v>2017</v>
      </c>
      <c r="K2" s="93">
        <v>2018</v>
      </c>
      <c r="L2" s="93">
        <v>2019</v>
      </c>
      <c r="M2" s="93">
        <v>2020</v>
      </c>
    </row>
    <row r="3" spans="1:13">
      <c r="A3" s="93" t="s">
        <v>277</v>
      </c>
      <c r="B3" s="94">
        <v>26.846285183999999</v>
      </c>
      <c r="C3" s="94">
        <v>29.080696262</v>
      </c>
      <c r="D3" s="94">
        <v>27.162492699000001</v>
      </c>
      <c r="E3" s="94">
        <v>28.504751568</v>
      </c>
      <c r="F3" s="94">
        <v>28.436491540999999</v>
      </c>
      <c r="G3" s="94">
        <v>28.981861523999999</v>
      </c>
      <c r="H3" s="94">
        <v>31.486593931000002</v>
      </c>
      <c r="I3" s="94">
        <v>33.426269732999998</v>
      </c>
      <c r="J3" s="94">
        <v>38.993650846999998</v>
      </c>
      <c r="K3" s="93">
        <v>38.957978424867612</v>
      </c>
      <c r="L3" s="93">
        <v>33.2220581473143</v>
      </c>
      <c r="M3" s="93">
        <v>30.520187363406652</v>
      </c>
    </row>
    <row r="4" spans="1:13">
      <c r="A4" s="93" t="s">
        <v>278</v>
      </c>
      <c r="B4" s="94">
        <v>9.8162723369999991</v>
      </c>
      <c r="C4" s="94">
        <v>6.4820105809999999</v>
      </c>
      <c r="D4" s="94">
        <v>3.680851106</v>
      </c>
      <c r="E4" s="94">
        <v>2.9954464340000002</v>
      </c>
      <c r="F4" s="94">
        <v>3.0642746693595848</v>
      </c>
      <c r="G4" s="94">
        <v>2.6904104210000002</v>
      </c>
      <c r="H4" s="94">
        <v>3.3350868199999999</v>
      </c>
      <c r="I4" s="94">
        <v>3.1119181899999999</v>
      </c>
      <c r="J4" s="94">
        <v>1.4514916449999999</v>
      </c>
      <c r="K4" s="93">
        <v>0.61939536282368857</v>
      </c>
      <c r="L4" s="93">
        <v>0.4731147964924079</v>
      </c>
      <c r="M4" s="93">
        <v>0.46695748685752614</v>
      </c>
    </row>
    <row r="5" spans="1:13">
      <c r="A5" s="93" t="s">
        <v>279</v>
      </c>
      <c r="B5" s="94">
        <v>7.0786979859999999</v>
      </c>
      <c r="C5" s="94">
        <v>4.0741947520000004</v>
      </c>
      <c r="D5" s="94">
        <v>4.2225182309999996</v>
      </c>
      <c r="E5" s="94">
        <v>4.4312579090000002</v>
      </c>
      <c r="F5" s="94">
        <v>4.356117147</v>
      </c>
      <c r="G5" s="94">
        <v>8.6197571110000002</v>
      </c>
      <c r="H5" s="94">
        <v>6.8023310119999998</v>
      </c>
      <c r="I5" s="94">
        <v>3.7919758670000001</v>
      </c>
      <c r="J5" s="94">
        <v>0.47370662099999999</v>
      </c>
      <c r="K5" s="93">
        <v>0</v>
      </c>
      <c r="L5" s="93">
        <v>0</v>
      </c>
      <c r="M5" s="93">
        <v>0</v>
      </c>
    </row>
    <row r="6" spans="1:13">
      <c r="A6" s="93" t="s">
        <v>280</v>
      </c>
      <c r="B6" s="94">
        <v>24.80401522</v>
      </c>
      <c r="C6" s="94">
        <v>12.625211496</v>
      </c>
      <c r="D6" s="94">
        <v>7.6359154010000001</v>
      </c>
      <c r="E6" s="94">
        <v>9.9549239239999991</v>
      </c>
      <c r="F6" s="94">
        <v>10.793420852000001</v>
      </c>
      <c r="G6" s="94">
        <v>10.760892733</v>
      </c>
      <c r="H6" s="94">
        <v>10.085195017</v>
      </c>
      <c r="I6" s="94">
        <v>10.850597654</v>
      </c>
      <c r="J6" s="94">
        <v>6.664447923</v>
      </c>
      <c r="K6" s="93">
        <v>0.99199999999999999</v>
      </c>
      <c r="L6" s="93">
        <v>0</v>
      </c>
      <c r="M6" s="93">
        <v>0</v>
      </c>
    </row>
    <row r="7" spans="1:13">
      <c r="A7" s="93" t="s">
        <v>276</v>
      </c>
      <c r="B7" s="94">
        <v>13.846093292000001</v>
      </c>
      <c r="C7" s="94">
        <v>12.370554607000001</v>
      </c>
      <c r="D7" s="94">
        <v>16.918311753000001</v>
      </c>
      <c r="E7" s="94">
        <v>21.698070874678397</v>
      </c>
      <c r="F7" s="94">
        <v>19.133149194000001</v>
      </c>
      <c r="G7" s="94">
        <v>18.419323831</v>
      </c>
      <c r="H7" s="94">
        <v>18.566124295000002</v>
      </c>
      <c r="I7" s="94">
        <v>11.218359415</v>
      </c>
      <c r="J7" s="94">
        <v>23.385132048999999</v>
      </c>
      <c r="K7" s="93">
        <v>1.7565142961538467</v>
      </c>
      <c r="L7" s="93">
        <v>2.1175726005949129</v>
      </c>
      <c r="M7" s="93">
        <v>1.5078431659604306</v>
      </c>
    </row>
    <row r="8" spans="1:13">
      <c r="A8" s="93" t="s">
        <v>110</v>
      </c>
      <c r="B8" s="94">
        <v>1.9508114800000076</v>
      </c>
      <c r="C8" s="94">
        <v>3.4691782839999981</v>
      </c>
      <c r="D8" s="94">
        <v>5.968166237000009</v>
      </c>
      <c r="E8" s="94">
        <v>8.040328621000004</v>
      </c>
      <c r="F8" s="94">
        <v>8.6221592290000117</v>
      </c>
      <c r="G8" s="94">
        <v>9.0815689540000051</v>
      </c>
      <c r="H8" s="94">
        <v>9.0726424270000017</v>
      </c>
      <c r="I8" s="94">
        <v>7.9884981669999977</v>
      </c>
      <c r="J8" s="94">
        <v>1.8535844040000029</v>
      </c>
      <c r="K8" s="93">
        <v>4.6077541513333271</v>
      </c>
      <c r="L8" s="93">
        <v>2.5759056560000024</v>
      </c>
      <c r="M8" s="93">
        <v>2.923993718999998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D10"/>
  <sheetViews>
    <sheetView workbookViewId="0">
      <selection activeCell="F27" sqref="F27"/>
    </sheetView>
  </sheetViews>
  <sheetFormatPr defaultRowHeight="15"/>
  <cols>
    <col min="2" max="2" width="10.42578125" bestFit="1" customWidth="1"/>
    <col min="3" max="3" width="11.28515625" bestFit="1" customWidth="1"/>
    <col min="4" max="4" width="13.85546875" bestFit="1" customWidth="1"/>
  </cols>
  <sheetData>
    <row r="2" spans="1:4">
      <c r="A2" s="103"/>
      <c r="B2" s="103" t="s">
        <v>232</v>
      </c>
      <c r="C2" s="104" t="s">
        <v>58</v>
      </c>
      <c r="D2" s="104" t="s">
        <v>281</v>
      </c>
    </row>
    <row r="3" spans="1:4">
      <c r="A3" s="103">
        <v>2013</v>
      </c>
      <c r="B3" s="105">
        <v>3.7982379434812641E-2</v>
      </c>
      <c r="C3" s="105">
        <v>8.4029237948075527E-3</v>
      </c>
      <c r="D3" s="105">
        <v>-2.9579455640005088E-2</v>
      </c>
    </row>
    <row r="4" spans="1:4">
      <c r="A4" s="103">
        <v>2014</v>
      </c>
      <c r="B4" s="105">
        <v>3.7883639730704681E-2</v>
      </c>
      <c r="C4" s="105">
        <v>8.9691159165878973E-3</v>
      </c>
      <c r="D4" s="105">
        <v>-2.8914523814116785E-2</v>
      </c>
    </row>
    <row r="5" spans="1:4">
      <c r="A5" s="103">
        <v>2015</v>
      </c>
      <c r="B5" s="105">
        <v>3.4590147640661428E-2</v>
      </c>
      <c r="C5" s="105">
        <v>7.0158521466048935E-3</v>
      </c>
      <c r="D5" s="105">
        <v>-2.7574295494056534E-2</v>
      </c>
    </row>
    <row r="6" spans="1:4">
      <c r="A6" s="103">
        <v>2016</v>
      </c>
      <c r="B6" s="105">
        <v>2.825765093924533E-2</v>
      </c>
      <c r="C6" s="105">
        <v>5.9519794968638292E-3</v>
      </c>
      <c r="D6" s="105">
        <v>-2.2305671442381499E-2</v>
      </c>
    </row>
    <row r="7" spans="1:4">
      <c r="A7" s="103">
        <v>2017</v>
      </c>
      <c r="B7" s="105">
        <v>2.8200061768720919E-2</v>
      </c>
      <c r="C7" s="105">
        <v>5.5320127685973032E-3</v>
      </c>
      <c r="D7" s="105">
        <v>-2.2668049000123616E-2</v>
      </c>
    </row>
    <row r="8" spans="1:4">
      <c r="A8" s="103">
        <v>2018</v>
      </c>
      <c r="B8" s="105">
        <v>1.7104871042238175E-2</v>
      </c>
      <c r="C8" s="105">
        <v>3.6628655842128365E-3</v>
      </c>
      <c r="D8" s="105">
        <v>-1.344200545802534E-2</v>
      </c>
    </row>
    <row r="9" spans="1:4">
      <c r="A9" s="103">
        <v>2019</v>
      </c>
      <c r="B9" s="105">
        <v>1.3283339256225076E-2</v>
      </c>
      <c r="C9" s="105">
        <v>3.2872142934997932E-3</v>
      </c>
      <c r="D9" s="105">
        <v>-9.9961249627252835E-3</v>
      </c>
    </row>
    <row r="10" spans="1:4">
      <c r="A10" s="103">
        <v>2020</v>
      </c>
      <c r="B10" s="105">
        <v>1.1538409228915854E-2</v>
      </c>
      <c r="C10" s="105">
        <v>3.0296524793144777E-3</v>
      </c>
      <c r="D10" s="105">
        <v>-8.5087567496013768E-3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E15"/>
  <sheetViews>
    <sheetView workbookViewId="0">
      <selection activeCell="U36" sqref="U36"/>
    </sheetView>
  </sheetViews>
  <sheetFormatPr defaultColWidth="9.140625" defaultRowHeight="15"/>
  <cols>
    <col min="1" max="16384" width="9.140625" style="47"/>
  </cols>
  <sheetData>
    <row r="1" spans="1:5">
      <c r="A1" s="53"/>
      <c r="B1" s="53" t="s">
        <v>201</v>
      </c>
      <c r="C1" s="53" t="s">
        <v>200</v>
      </c>
      <c r="D1" s="53" t="s">
        <v>199</v>
      </c>
      <c r="E1" s="53" t="s">
        <v>198</v>
      </c>
    </row>
    <row r="2" spans="1:5">
      <c r="A2" s="52">
        <v>2007</v>
      </c>
      <c r="B2" s="51">
        <v>22.22</v>
      </c>
      <c r="C2" s="51">
        <v>2.3719999999999999</v>
      </c>
      <c r="D2" s="51">
        <v>4.4072899999999988</v>
      </c>
      <c r="E2" s="50">
        <v>1.6123168819445904E-2</v>
      </c>
    </row>
    <row r="3" spans="1:5">
      <c r="A3" s="52">
        <v>2008</v>
      </c>
      <c r="B3" s="51">
        <v>35.496000000000002</v>
      </c>
      <c r="C3" s="51">
        <v>7.4649999999999999</v>
      </c>
      <c r="D3" s="51">
        <v>4.6130399999999989</v>
      </c>
      <c r="E3" s="50">
        <v>2.2541021343989984E-2</v>
      </c>
    </row>
    <row r="4" spans="1:5">
      <c r="A4" s="52">
        <v>2009</v>
      </c>
      <c r="B4" s="51">
        <v>84.341999999999999</v>
      </c>
      <c r="C4" s="51">
        <v>27.745999999999999</v>
      </c>
      <c r="D4" s="51">
        <v>5.7359099999999996</v>
      </c>
      <c r="E4" s="50">
        <v>5.1818042744878071E-2</v>
      </c>
    </row>
    <row r="5" spans="1:5">
      <c r="A5" s="52">
        <v>2010</v>
      </c>
      <c r="B5" s="51">
        <v>68.102000000000004</v>
      </c>
      <c r="C5" s="51">
        <v>5.9660000000000002</v>
      </c>
      <c r="D5" s="51">
        <v>6.8274600000000003</v>
      </c>
      <c r="E5" s="50">
        <v>4.071335352799843E-2</v>
      </c>
    </row>
    <row r="6" spans="1:5">
      <c r="A6" s="52">
        <v>2011</v>
      </c>
      <c r="B6" s="51">
        <v>65.587999999999994</v>
      </c>
      <c r="C6" s="51">
        <v>15.942</v>
      </c>
      <c r="D6" s="51">
        <v>7.1810799999999988</v>
      </c>
      <c r="E6" s="50">
        <v>3.7314778730098225E-2</v>
      </c>
    </row>
    <row r="7" spans="1:5">
      <c r="A7" s="52">
        <v>2012</v>
      </c>
      <c r="B7" s="51">
        <v>75.625</v>
      </c>
      <c r="C7" s="51">
        <v>17.210999999999999</v>
      </c>
      <c r="D7" s="51">
        <v>7.6147</v>
      </c>
      <c r="E7" s="50">
        <v>4.1061958626920685E-2</v>
      </c>
    </row>
    <row r="8" spans="1:5">
      <c r="A8" s="52">
        <v>2013</v>
      </c>
      <c r="B8" s="51">
        <v>74.406000000000006</v>
      </c>
      <c r="C8" s="51">
        <v>15.058999999999999</v>
      </c>
      <c r="D8" s="51">
        <v>7.9620499999999996</v>
      </c>
      <c r="E8" s="50">
        <v>3.7982379434812641E-2</v>
      </c>
    </row>
    <row r="9" spans="1:5">
      <c r="A9" s="52">
        <v>2014</v>
      </c>
      <c r="B9" s="51">
        <v>78.554000000000002</v>
      </c>
      <c r="C9" s="51">
        <v>2.6659999999999999</v>
      </c>
      <c r="D9" s="51">
        <v>8.4334100000000003</v>
      </c>
      <c r="E9" s="50">
        <v>3.7883639730704688E-2</v>
      </c>
    </row>
    <row r="10" spans="1:5">
      <c r="A10" s="52">
        <v>2015</v>
      </c>
      <c r="B10" s="51">
        <v>79.347999999999999</v>
      </c>
      <c r="C10" s="51">
        <v>5.2610000000000001</v>
      </c>
      <c r="D10" s="51">
        <v>9.440299999999997</v>
      </c>
      <c r="E10" s="50">
        <v>3.4590147640661428E-2</v>
      </c>
    </row>
    <row r="11" spans="1:5">
      <c r="A11" s="52">
        <v>2016</v>
      </c>
      <c r="B11" s="51">
        <v>70.388000000000005</v>
      </c>
      <c r="C11" s="51">
        <v>4.9379999999999997</v>
      </c>
      <c r="D11" s="51">
        <v>11.19698</v>
      </c>
      <c r="E11" s="50">
        <v>2.825765093924533E-2</v>
      </c>
    </row>
    <row r="12" spans="1:5">
      <c r="A12" s="52">
        <v>2017</v>
      </c>
      <c r="B12" s="51">
        <v>73.7</v>
      </c>
      <c r="C12" s="51">
        <v>4.3239999999999998</v>
      </c>
      <c r="D12" s="51">
        <v>12.2</v>
      </c>
      <c r="E12" s="50">
        <v>2.8205419650336995E-2</v>
      </c>
    </row>
    <row r="13" spans="1:5">
      <c r="A13" s="52">
        <v>2018</v>
      </c>
      <c r="B13" s="51">
        <v>48.1</v>
      </c>
      <c r="C13" s="51">
        <v>8.1170000000000009</v>
      </c>
      <c r="D13" s="51">
        <v>12.927</v>
      </c>
      <c r="E13" s="50">
        <v>1.7105226660256063E-2</v>
      </c>
    </row>
    <row r="14" spans="1:5">
      <c r="A14" s="52">
        <v>2019</v>
      </c>
      <c r="B14" s="51">
        <v>38.388651200401625</v>
      </c>
      <c r="C14" s="51">
        <v>8.8801907787568801</v>
      </c>
      <c r="D14" s="51">
        <v>12.8</v>
      </c>
      <c r="E14" s="50">
        <v>1.3283339256225074E-2</v>
      </c>
    </row>
    <row r="15" spans="1:5">
      <c r="A15" s="52">
        <v>2020</v>
      </c>
      <c r="B15" s="51">
        <v>35.418981735224612</v>
      </c>
      <c r="C15" s="51">
        <v>9.1346789082845259</v>
      </c>
      <c r="D15" s="51">
        <v>12.8</v>
      </c>
      <c r="E15" s="50">
        <v>1.1538409228915854E-2</v>
      </c>
    </row>
  </sheetData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3:E11"/>
  <sheetViews>
    <sheetView workbookViewId="0">
      <selection activeCell="O36" sqref="O36"/>
    </sheetView>
  </sheetViews>
  <sheetFormatPr defaultColWidth="9.140625" defaultRowHeight="15"/>
  <cols>
    <col min="1" max="2" width="9.140625" style="47"/>
    <col min="3" max="3" width="36.7109375" style="47" bestFit="1" customWidth="1"/>
    <col min="4" max="4" width="26.140625" style="47" bestFit="1" customWidth="1"/>
    <col min="5" max="5" width="23.42578125" style="47" bestFit="1" customWidth="1"/>
    <col min="6" max="16384" width="9.140625" style="47"/>
  </cols>
  <sheetData>
    <row r="3" spans="1:5">
      <c r="C3" s="47" t="s">
        <v>206</v>
      </c>
      <c r="D3" s="47" t="s">
        <v>205</v>
      </c>
      <c r="E3" s="47" t="s">
        <v>204</v>
      </c>
    </row>
    <row r="4" spans="1:5">
      <c r="A4" s="47">
        <v>2013</v>
      </c>
      <c r="B4" s="54">
        <v>16.460999999999999</v>
      </c>
      <c r="C4" s="47">
        <v>4.3230000000000004</v>
      </c>
      <c r="D4" s="47">
        <v>5.6029999999999998</v>
      </c>
      <c r="E4" s="47">
        <v>6.5350000000000001</v>
      </c>
    </row>
    <row r="5" spans="1:5">
      <c r="A5" s="47">
        <v>2014</v>
      </c>
      <c r="B5" s="54">
        <v>18.597999999999999</v>
      </c>
      <c r="C5" s="47">
        <v>8.4600000000000009</v>
      </c>
      <c r="D5" s="47">
        <v>3.907</v>
      </c>
      <c r="E5" s="47">
        <v>6.2309999999999999</v>
      </c>
    </row>
    <row r="6" spans="1:5">
      <c r="A6" s="47">
        <v>2015</v>
      </c>
      <c r="B6" s="54">
        <v>16.094000000000001</v>
      </c>
      <c r="C6" s="47">
        <v>5.4779999999999998</v>
      </c>
      <c r="D6" s="47">
        <v>4.9950000000000001</v>
      </c>
      <c r="E6" s="47">
        <v>5.6210000000000004</v>
      </c>
    </row>
    <row r="7" spans="1:5">
      <c r="A7" s="47">
        <v>2016</v>
      </c>
      <c r="B7" s="54">
        <v>14.826000000000001</v>
      </c>
      <c r="C7" s="47">
        <v>5.0810000000000004</v>
      </c>
      <c r="D7" s="47">
        <v>4.484</v>
      </c>
      <c r="E7" s="47">
        <v>5.2610000000000001</v>
      </c>
    </row>
    <row r="8" spans="1:5">
      <c r="A8" s="47">
        <v>2017</v>
      </c>
      <c r="B8" s="54">
        <v>14.455</v>
      </c>
      <c r="C8" s="47">
        <v>5</v>
      </c>
      <c r="D8" s="47">
        <v>3.7</v>
      </c>
      <c r="E8" s="47">
        <v>5.7539999999999996</v>
      </c>
    </row>
    <row r="9" spans="1:5">
      <c r="A9" s="47">
        <v>2018</v>
      </c>
      <c r="B9" s="54">
        <v>10.3</v>
      </c>
      <c r="C9" s="47">
        <v>4.3</v>
      </c>
      <c r="D9" s="47">
        <v>3.8069999999999999</v>
      </c>
      <c r="E9" s="47">
        <v>2.9380000000000002</v>
      </c>
    </row>
    <row r="10" spans="1:5">
      <c r="A10" s="47">
        <v>2019</v>
      </c>
      <c r="B10" s="54">
        <v>9.5</v>
      </c>
      <c r="C10" s="47">
        <v>4.2</v>
      </c>
      <c r="D10" s="47">
        <v>2.5720000000000001</v>
      </c>
      <c r="E10" s="47">
        <v>2.7280000000000002</v>
      </c>
    </row>
    <row r="11" spans="1:5">
      <c r="A11" s="47">
        <v>2020</v>
      </c>
      <c r="B11" s="54">
        <v>9.3000000000000007</v>
      </c>
      <c r="C11" s="47">
        <v>4.4000000000000004</v>
      </c>
      <c r="D11" s="47">
        <v>1.4538</v>
      </c>
      <c r="E11" s="47">
        <v>2.7118000000000002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0"/>
  <sheetViews>
    <sheetView workbookViewId="0">
      <selection activeCell="A2" sqref="A2"/>
    </sheetView>
  </sheetViews>
  <sheetFormatPr defaultRowHeight="15"/>
  <cols>
    <col min="1" max="1" width="13.42578125" bestFit="1" customWidth="1"/>
  </cols>
  <sheetData>
    <row r="1" spans="1:4">
      <c r="A1" t="s">
        <v>7</v>
      </c>
    </row>
    <row r="3" spans="1:4">
      <c r="A3" s="9"/>
      <c r="B3" s="9">
        <v>2013</v>
      </c>
      <c r="C3" s="9">
        <v>2018</v>
      </c>
      <c r="D3" s="9" t="s">
        <v>95</v>
      </c>
    </row>
    <row r="4" spans="1:4">
      <c r="A4" s="9" t="s">
        <v>94</v>
      </c>
      <c r="B4" s="8">
        <v>145.88132745498254</v>
      </c>
      <c r="C4" s="8">
        <v>184.75273104293322</v>
      </c>
      <c r="D4" s="7">
        <v>0.26645907509955991</v>
      </c>
    </row>
    <row r="5" spans="1:4">
      <c r="A5" s="9" t="s">
        <v>93</v>
      </c>
      <c r="B5" s="8">
        <v>297.05282199497213</v>
      </c>
      <c r="C5" s="8">
        <v>356.23169437772543</v>
      </c>
      <c r="D5" s="7">
        <v>0.1992200309201404</v>
      </c>
    </row>
    <row r="6" spans="1:4">
      <c r="A6" s="9" t="s">
        <v>92</v>
      </c>
      <c r="B6" s="8">
        <v>401.47378053625982</v>
      </c>
      <c r="C6" s="8">
        <v>475.70702176176081</v>
      </c>
      <c r="D6" s="7">
        <v>0.18490184122695519</v>
      </c>
    </row>
    <row r="7" spans="1:4">
      <c r="A7" s="9" t="s">
        <v>91</v>
      </c>
      <c r="B7" s="8">
        <v>411.58240247703418</v>
      </c>
      <c r="C7" s="8">
        <v>506.69030082183281</v>
      </c>
      <c r="D7" s="7">
        <v>0.23107863157513275</v>
      </c>
    </row>
    <row r="8" spans="1:4">
      <c r="A8" s="9" t="s">
        <v>90</v>
      </c>
      <c r="B8" s="8">
        <v>381.89959632247849</v>
      </c>
      <c r="C8" s="8">
        <v>482.52012666048807</v>
      </c>
      <c r="D8" s="7">
        <v>0.2634737802996916</v>
      </c>
    </row>
    <row r="9" spans="1:4">
      <c r="A9" s="9" t="s">
        <v>89</v>
      </c>
      <c r="B9" s="8">
        <v>335.3043528580402</v>
      </c>
      <c r="C9" s="8">
        <v>442.15489167759256</v>
      </c>
      <c r="D9" s="7">
        <v>0.31866731794200809</v>
      </c>
    </row>
    <row r="10" spans="1:4">
      <c r="A10" s="9" t="s">
        <v>88</v>
      </c>
      <c r="B10" s="8">
        <v>252.14027080103364</v>
      </c>
      <c r="C10" s="8">
        <v>338.39925883314157</v>
      </c>
      <c r="D10" s="7">
        <v>0.34210714440049017</v>
      </c>
    </row>
    <row r="20" spans="6:6">
      <c r="F20" t="s">
        <v>87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2:B7"/>
  <sheetViews>
    <sheetView workbookViewId="0">
      <selection activeCell="B20" sqref="B20"/>
    </sheetView>
  </sheetViews>
  <sheetFormatPr defaultRowHeight="15"/>
  <cols>
    <col min="1" max="1" width="14.28515625" bestFit="1" customWidth="1"/>
  </cols>
  <sheetData>
    <row r="2" spans="1:2">
      <c r="A2" s="98" t="s">
        <v>123</v>
      </c>
      <c r="B2" s="98" t="s">
        <v>282</v>
      </c>
    </row>
    <row r="3" spans="1:2">
      <c r="A3" s="98" t="s">
        <v>283</v>
      </c>
      <c r="B3" s="98">
        <v>777.71600000000001</v>
      </c>
    </row>
    <row r="4" spans="1:2">
      <c r="A4" s="98" t="s">
        <v>284</v>
      </c>
      <c r="B4" s="98">
        <v>93.43</v>
      </c>
    </row>
    <row r="5" spans="1:2">
      <c r="A5" s="98" t="s">
        <v>285</v>
      </c>
      <c r="B5" s="98">
        <v>60.325000000000003</v>
      </c>
    </row>
    <row r="6" spans="1:2">
      <c r="A6" s="98" t="s">
        <v>286</v>
      </c>
      <c r="B6" s="98">
        <v>11.569000000000001</v>
      </c>
    </row>
    <row r="7" spans="1:2">
      <c r="A7" s="98" t="s">
        <v>287</v>
      </c>
      <c r="B7" s="98">
        <v>5.508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2:C16"/>
  <sheetViews>
    <sheetView workbookViewId="0">
      <selection activeCell="F26" sqref="F26"/>
    </sheetView>
  </sheetViews>
  <sheetFormatPr defaultRowHeight="15"/>
  <cols>
    <col min="2" max="2" width="25.42578125" customWidth="1"/>
    <col min="3" max="3" width="21.7109375" customWidth="1"/>
  </cols>
  <sheetData>
    <row r="2" spans="1:3" ht="57.75">
      <c r="A2" s="102" t="s">
        <v>123</v>
      </c>
      <c r="B2" s="101" t="s">
        <v>288</v>
      </c>
      <c r="C2" s="101" t="s">
        <v>289</v>
      </c>
    </row>
    <row r="3" spans="1:3">
      <c r="A3" s="102">
        <v>2005</v>
      </c>
      <c r="B3" s="96">
        <v>191.34299999999999</v>
      </c>
      <c r="C3" s="96">
        <v>18.070285452014485</v>
      </c>
    </row>
    <row r="4" spans="1:3">
      <c r="A4" s="102">
        <v>2006</v>
      </c>
      <c r="B4" s="96">
        <v>210.077</v>
      </c>
      <c r="C4" s="96">
        <v>17.386910634240653</v>
      </c>
    </row>
    <row r="5" spans="1:3">
      <c r="A5" s="102">
        <v>2007</v>
      </c>
      <c r="B5" s="96">
        <v>230.65199999999999</v>
      </c>
      <c r="C5" s="96">
        <v>16.736458751317898</v>
      </c>
    </row>
    <row r="6" spans="1:3">
      <c r="A6" s="102">
        <v>2008</v>
      </c>
      <c r="B6" s="96">
        <v>342.93900000000002</v>
      </c>
      <c r="C6" s="96">
        <v>21.777651900739748</v>
      </c>
    </row>
    <row r="7" spans="1:3">
      <c r="A7" s="102">
        <v>2009</v>
      </c>
      <c r="B7" s="95">
        <v>339.86399999999998</v>
      </c>
      <c r="C7" s="96">
        <v>20.880566360111494</v>
      </c>
    </row>
    <row r="8" spans="1:3">
      <c r="A8" s="102">
        <v>2010</v>
      </c>
      <c r="B8" s="95">
        <v>345.10899999999998</v>
      </c>
      <c r="C8" s="96">
        <v>20.631618341155924</v>
      </c>
    </row>
    <row r="9" spans="1:3">
      <c r="A9" s="102">
        <v>2011</v>
      </c>
      <c r="B9" s="95">
        <v>372.99900000000002</v>
      </c>
      <c r="C9" s="96">
        <v>21.220917167085304</v>
      </c>
    </row>
    <row r="10" spans="1:3">
      <c r="A10" s="102">
        <v>2012</v>
      </c>
      <c r="B10" s="95">
        <v>388.471</v>
      </c>
      <c r="C10" s="96">
        <v>21.092734055879014</v>
      </c>
    </row>
    <row r="11" spans="1:3">
      <c r="A11" s="102">
        <v>2013</v>
      </c>
      <c r="B11" s="95">
        <v>407.73399999999998</v>
      </c>
      <c r="C11" s="96">
        <v>20.813788533819711</v>
      </c>
    </row>
    <row r="12" spans="1:3">
      <c r="A12" s="102">
        <v>2014</v>
      </c>
      <c r="B12" s="95">
        <v>435.60700000000003</v>
      </c>
      <c r="C12" s="96">
        <v>21.007687262485774</v>
      </c>
    </row>
    <row r="13" spans="1:3">
      <c r="A13" s="102">
        <v>2015</v>
      </c>
      <c r="B13" s="95">
        <v>508.423</v>
      </c>
      <c r="C13" s="96">
        <v>22.1636671799012</v>
      </c>
    </row>
    <row r="14" spans="1:3">
      <c r="A14" s="102">
        <v>2016</v>
      </c>
      <c r="B14" s="95">
        <v>611.29999999999995</v>
      </c>
      <c r="C14" s="96">
        <v>24.5409757617217</v>
      </c>
    </row>
    <row r="15" spans="1:3">
      <c r="A15" s="102">
        <v>2017</v>
      </c>
      <c r="B15" s="95">
        <v>619</v>
      </c>
      <c r="C15" s="96">
        <v>23.689490859645314</v>
      </c>
    </row>
    <row r="16" spans="1:3">
      <c r="A16" s="102">
        <v>2018</v>
      </c>
      <c r="B16" s="96">
        <v>647</v>
      </c>
      <c r="C16" s="100">
        <v>23.008485757142765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2:B12"/>
  <sheetViews>
    <sheetView workbookViewId="0">
      <selection activeCell="G26" sqref="G26"/>
    </sheetView>
  </sheetViews>
  <sheetFormatPr defaultRowHeight="15"/>
  <sheetData>
    <row r="2" spans="1:2">
      <c r="A2" s="97">
        <v>2009</v>
      </c>
      <c r="B2" s="99">
        <v>263.95881866686705</v>
      </c>
    </row>
    <row r="3" spans="1:2">
      <c r="A3" s="97">
        <v>2010</v>
      </c>
      <c r="B3" s="99">
        <v>214.40040298460471</v>
      </c>
    </row>
    <row r="4" spans="1:2">
      <c r="A4" s="97">
        <v>2011</v>
      </c>
      <c r="B4" s="99">
        <v>205.99650810797229</v>
      </c>
    </row>
    <row r="5" spans="1:2">
      <c r="A5" s="97">
        <v>2012</v>
      </c>
      <c r="B5" s="99">
        <v>236.56418681060782</v>
      </c>
    </row>
    <row r="6" spans="1:2">
      <c r="A6" s="97">
        <v>2013</v>
      </c>
      <c r="B6" s="99">
        <v>231.15855799314605</v>
      </c>
    </row>
    <row r="7" spans="1:2">
      <c r="A7" s="97">
        <v>2014</v>
      </c>
      <c r="B7" s="99">
        <v>241.34786333446945</v>
      </c>
    </row>
    <row r="8" spans="1:2">
      <c r="A8" s="97">
        <v>2015</v>
      </c>
      <c r="B8" s="99">
        <v>240.96019446976604</v>
      </c>
    </row>
    <row r="9" spans="1:2">
      <c r="A9" s="97">
        <v>2016</v>
      </c>
      <c r="B9" s="99">
        <v>211.71085830108055</v>
      </c>
    </row>
    <row r="10" spans="1:2">
      <c r="A10" s="97">
        <v>2017</v>
      </c>
      <c r="B10" s="99">
        <v>217.82242595663058</v>
      </c>
    </row>
    <row r="11" spans="1:2">
      <c r="A11" s="97">
        <v>2018</v>
      </c>
      <c r="B11" s="99">
        <v>138.03989094561632</v>
      </c>
    </row>
    <row r="12" spans="1:2">
      <c r="A12" s="97">
        <v>2019</v>
      </c>
      <c r="B12" s="99">
        <v>107.56573695135171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0"/>
  <sheetViews>
    <sheetView workbookViewId="0">
      <selection activeCell="A2" sqref="A2"/>
    </sheetView>
  </sheetViews>
  <sheetFormatPr defaultRowHeight="15"/>
  <cols>
    <col min="2" max="2" width="24.85546875" bestFit="1" customWidth="1"/>
    <col min="3" max="3" width="16.140625" bestFit="1" customWidth="1"/>
  </cols>
  <sheetData>
    <row r="1" spans="1:3">
      <c r="A1" t="s">
        <v>8</v>
      </c>
    </row>
    <row r="3" spans="1:3">
      <c r="A3" s="5"/>
      <c r="B3" s="5" t="s">
        <v>97</v>
      </c>
      <c r="C3" s="10" t="s">
        <v>96</v>
      </c>
    </row>
    <row r="4" spans="1:3">
      <c r="A4" s="5">
        <v>2013</v>
      </c>
      <c r="B4" s="11">
        <v>100</v>
      </c>
      <c r="C4" s="10">
        <v>6.0951105157401209E-2</v>
      </c>
    </row>
    <row r="5" spans="1:3">
      <c r="A5" s="5">
        <v>2014</v>
      </c>
      <c r="B5" s="11">
        <v>106.53409090909089</v>
      </c>
      <c r="C5" s="10">
        <v>6.534090909090895E-2</v>
      </c>
    </row>
    <row r="6" spans="1:3">
      <c r="A6" s="5">
        <v>2015</v>
      </c>
      <c r="B6" s="11">
        <v>114.96212121212122</v>
      </c>
      <c r="C6" s="10">
        <v>7.9111111111111132E-2</v>
      </c>
    </row>
    <row r="7" spans="1:3">
      <c r="A7" s="5">
        <v>2016</v>
      </c>
      <c r="B7" s="11">
        <v>126.29419191919192</v>
      </c>
      <c r="C7" s="10">
        <v>9.8572213069741954E-2</v>
      </c>
    </row>
    <row r="8" spans="1:3">
      <c r="A8" s="5">
        <v>2017</v>
      </c>
      <c r="B8" s="11">
        <v>134.81691919191917</v>
      </c>
      <c r="C8" s="10">
        <v>6.7483129217695392E-2</v>
      </c>
    </row>
    <row r="9" spans="1:3">
      <c r="A9" s="5">
        <v>2018</v>
      </c>
      <c r="B9" s="11">
        <v>142.07702020202021</v>
      </c>
      <c r="C9" s="10">
        <v>5.3851557012409401E-2</v>
      </c>
    </row>
    <row r="20" spans="5:5">
      <c r="E20" t="s">
        <v>87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2"/>
  <sheetViews>
    <sheetView workbookViewId="0">
      <selection activeCell="A2" sqref="A2"/>
    </sheetView>
  </sheetViews>
  <sheetFormatPr defaultRowHeight="15"/>
  <cols>
    <col min="1" max="3" width="9.140625" style="12"/>
  </cols>
  <sheetData>
    <row r="1" spans="1:3">
      <c r="A1" s="12" t="s">
        <v>9</v>
      </c>
    </row>
    <row r="3" spans="1:3">
      <c r="A3" s="16"/>
      <c r="B3" s="15" t="s">
        <v>99</v>
      </c>
      <c r="C3" s="15" t="s">
        <v>98</v>
      </c>
    </row>
    <row r="4" spans="1:3">
      <c r="A4" s="14">
        <v>1980</v>
      </c>
      <c r="B4" s="13">
        <v>6.65</v>
      </c>
      <c r="C4" s="13">
        <v>25.11</v>
      </c>
    </row>
    <row r="5" spans="1:3">
      <c r="A5" s="14">
        <v>1981</v>
      </c>
      <c r="B5" s="13">
        <v>4.05</v>
      </c>
      <c r="C5" s="13">
        <v>22.65</v>
      </c>
    </row>
    <row r="6" spans="1:3">
      <c r="A6" s="14">
        <v>1982</v>
      </c>
      <c r="B6" s="13">
        <v>0.55000000000000004</v>
      </c>
      <c r="C6" s="13">
        <v>20.079999999999998</v>
      </c>
    </row>
    <row r="7" spans="1:3">
      <c r="A7" s="14">
        <v>1983</v>
      </c>
      <c r="B7" s="13">
        <v>-1.4</v>
      </c>
      <c r="C7" s="13">
        <v>19.23</v>
      </c>
    </row>
    <row r="8" spans="1:3">
      <c r="A8" s="14">
        <v>1984</v>
      </c>
      <c r="B8" s="13">
        <v>-0.48</v>
      </c>
      <c r="C8" s="13">
        <v>18.63</v>
      </c>
    </row>
    <row r="9" spans="1:3">
      <c r="A9" s="14">
        <v>1985</v>
      </c>
      <c r="B9" s="13">
        <v>-2.0299999999999998</v>
      </c>
      <c r="C9" s="13">
        <v>17.02</v>
      </c>
    </row>
    <row r="10" spans="1:3">
      <c r="A10" s="14">
        <v>1986</v>
      </c>
      <c r="B10" s="13">
        <v>0.8</v>
      </c>
      <c r="C10" s="13">
        <v>19.079999999999998</v>
      </c>
    </row>
    <row r="11" spans="1:3">
      <c r="A11" s="14">
        <v>1987</v>
      </c>
      <c r="B11" s="13">
        <v>0.72</v>
      </c>
      <c r="C11" s="13">
        <v>17.45</v>
      </c>
    </row>
    <row r="12" spans="1:3">
      <c r="A12" s="14">
        <v>1988</v>
      </c>
      <c r="B12" s="13">
        <v>0.66</v>
      </c>
      <c r="C12" s="13">
        <v>17.43</v>
      </c>
    </row>
    <row r="13" spans="1:3">
      <c r="A13" s="14">
        <v>1989</v>
      </c>
      <c r="B13" s="13">
        <v>-0.11</v>
      </c>
      <c r="C13" s="13">
        <v>17.46</v>
      </c>
    </row>
    <row r="14" spans="1:3">
      <c r="A14" s="14">
        <v>1990</v>
      </c>
      <c r="B14" s="13">
        <v>-0.74</v>
      </c>
      <c r="C14" s="13">
        <v>16.899999999999999</v>
      </c>
    </row>
    <row r="15" spans="1:3">
      <c r="A15" s="14">
        <v>1991</v>
      </c>
      <c r="B15" s="13">
        <v>-0.28999999999999998</v>
      </c>
      <c r="C15" s="13">
        <v>16.05</v>
      </c>
    </row>
    <row r="16" spans="1:3">
      <c r="A16" s="14">
        <v>1992</v>
      </c>
      <c r="B16" s="13">
        <v>-0.28000000000000003</v>
      </c>
      <c r="C16" s="13">
        <v>15.73</v>
      </c>
    </row>
    <row r="17" spans="1:6">
      <c r="A17" s="14">
        <v>1993</v>
      </c>
      <c r="B17" s="13">
        <v>1.99</v>
      </c>
      <c r="C17" s="13">
        <v>17.61</v>
      </c>
    </row>
    <row r="18" spans="1:6">
      <c r="A18" s="14">
        <v>1994</v>
      </c>
      <c r="B18" s="13">
        <v>3.22</v>
      </c>
      <c r="C18" s="13">
        <v>17.940000000000001</v>
      </c>
    </row>
    <row r="19" spans="1:6">
      <c r="A19" s="14">
        <v>1995</v>
      </c>
      <c r="B19" s="13">
        <v>4.42</v>
      </c>
      <c r="C19" s="13">
        <v>18.350000000000001</v>
      </c>
    </row>
    <row r="20" spans="1:6">
      <c r="A20" s="14">
        <v>1996</v>
      </c>
      <c r="B20" s="13">
        <v>5.25</v>
      </c>
      <c r="C20" s="13">
        <v>18.27</v>
      </c>
      <c r="F20" t="s">
        <v>87</v>
      </c>
    </row>
    <row r="21" spans="1:6">
      <c r="A21" s="14">
        <v>1997</v>
      </c>
      <c r="B21" s="13">
        <v>6.51</v>
      </c>
      <c r="C21" s="13">
        <v>19.39</v>
      </c>
    </row>
    <row r="22" spans="1:6">
      <c r="A22" s="14">
        <v>1998</v>
      </c>
      <c r="B22" s="13">
        <v>6.38</v>
      </c>
      <c r="C22" s="13">
        <v>18.68</v>
      </c>
    </row>
    <row r="23" spans="1:6">
      <c r="A23" s="14">
        <v>1999</v>
      </c>
      <c r="B23" s="13">
        <v>3.83</v>
      </c>
      <c r="C23" s="13">
        <v>16.47</v>
      </c>
    </row>
    <row r="24" spans="1:6">
      <c r="A24" s="14">
        <v>2000</v>
      </c>
      <c r="B24" s="13">
        <v>2.14</v>
      </c>
      <c r="C24" s="13">
        <v>14.76</v>
      </c>
    </row>
    <row r="25" spans="1:6">
      <c r="A25" s="14">
        <v>2001</v>
      </c>
      <c r="B25" s="13">
        <v>5.34</v>
      </c>
      <c r="C25" s="13">
        <v>18.649999999999999</v>
      </c>
    </row>
    <row r="26" spans="1:6">
      <c r="A26" s="14">
        <v>2002</v>
      </c>
      <c r="B26" s="13">
        <v>7.96</v>
      </c>
      <c r="C26" s="13">
        <v>20.98</v>
      </c>
    </row>
    <row r="27" spans="1:6">
      <c r="A27" s="14">
        <v>2003</v>
      </c>
      <c r="B27" s="13">
        <v>3.31</v>
      </c>
      <c r="C27" s="13">
        <v>16.41</v>
      </c>
    </row>
    <row r="28" spans="1:6">
      <c r="A28" s="14">
        <v>2004</v>
      </c>
      <c r="B28" s="13">
        <v>2.5</v>
      </c>
      <c r="C28" s="13">
        <v>15.01</v>
      </c>
    </row>
    <row r="29" spans="1:6">
      <c r="A29" s="14">
        <v>2005</v>
      </c>
      <c r="B29" s="13">
        <v>1.01</v>
      </c>
      <c r="C29" s="13">
        <v>13.7</v>
      </c>
    </row>
    <row r="30" spans="1:6">
      <c r="A30" s="14">
        <v>2006</v>
      </c>
      <c r="B30" s="13">
        <v>-0.47</v>
      </c>
      <c r="C30" s="13">
        <v>13.13</v>
      </c>
    </row>
    <row r="31" spans="1:6">
      <c r="A31" s="14">
        <v>2007</v>
      </c>
      <c r="B31" s="13">
        <v>2.23</v>
      </c>
      <c r="C31" s="13">
        <v>16.190000000000001</v>
      </c>
    </row>
    <row r="32" spans="1:6">
      <c r="A32" s="14">
        <v>2008</v>
      </c>
      <c r="B32" s="13">
        <v>-12.36</v>
      </c>
      <c r="C32" s="13">
        <v>3.91</v>
      </c>
    </row>
    <row r="33" spans="1:3">
      <c r="A33" s="14">
        <v>2009</v>
      </c>
      <c r="B33" s="13">
        <v>-12.94</v>
      </c>
      <c r="C33" s="13">
        <v>5.58</v>
      </c>
    </row>
    <row r="34" spans="1:3">
      <c r="A34" s="14">
        <v>2010</v>
      </c>
      <c r="B34" s="13">
        <v>-10.199999999999999</v>
      </c>
      <c r="C34" s="13">
        <v>7.51</v>
      </c>
    </row>
    <row r="35" spans="1:3">
      <c r="A35" s="14">
        <v>2011</v>
      </c>
      <c r="B35" s="13">
        <v>-6.34</v>
      </c>
      <c r="C35" s="13">
        <v>10.38</v>
      </c>
    </row>
    <row r="36" spans="1:3">
      <c r="A36" s="14">
        <v>2012</v>
      </c>
      <c r="B36" s="13">
        <v>-4.46</v>
      </c>
      <c r="C36" s="13">
        <v>12.26</v>
      </c>
    </row>
    <row r="37" spans="1:3">
      <c r="A37" s="14">
        <v>2013</v>
      </c>
      <c r="B37" s="13">
        <v>5.2</v>
      </c>
      <c r="C37" s="13">
        <v>21.17</v>
      </c>
    </row>
    <row r="38" spans="1:3">
      <c r="A38" s="14">
        <v>2014</v>
      </c>
      <c r="B38" s="13">
        <v>6.04</v>
      </c>
      <c r="C38" s="13">
        <v>21.22</v>
      </c>
    </row>
    <row r="39" spans="1:3">
      <c r="A39" s="14">
        <v>2015</v>
      </c>
      <c r="B39" s="13">
        <v>10.33</v>
      </c>
      <c r="C39" s="13">
        <v>24.66</v>
      </c>
    </row>
    <row r="40" spans="1:3">
      <c r="A40" s="12">
        <v>2016</v>
      </c>
      <c r="B40" s="13">
        <v>15.03</v>
      </c>
      <c r="C40" s="13">
        <v>28.74</v>
      </c>
    </row>
    <row r="41" spans="1:3">
      <c r="A41" s="12">
        <v>2017</v>
      </c>
      <c r="B41" s="13">
        <v>12.1</v>
      </c>
      <c r="C41" s="13">
        <v>25.77</v>
      </c>
    </row>
    <row r="42" spans="1:3">
      <c r="A42" s="12">
        <v>2018</v>
      </c>
      <c r="B42" s="13">
        <v>11.47</v>
      </c>
      <c r="C42" s="13">
        <v>25.52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1"/>
  <sheetViews>
    <sheetView workbookViewId="0">
      <selection activeCell="C24" sqref="C24"/>
    </sheetView>
  </sheetViews>
  <sheetFormatPr defaultRowHeight="15"/>
  <cols>
    <col min="2" max="2" width="17.42578125" bestFit="1" customWidth="1"/>
    <col min="3" max="3" width="30.5703125" bestFit="1" customWidth="1"/>
    <col min="4" max="4" width="21" bestFit="1" customWidth="1"/>
  </cols>
  <sheetData>
    <row r="1" spans="1:4">
      <c r="A1" t="s">
        <v>119</v>
      </c>
    </row>
    <row r="3" spans="1:4">
      <c r="A3" s="5"/>
      <c r="B3" s="5" t="s">
        <v>103</v>
      </c>
      <c r="C3" s="5" t="s">
        <v>102</v>
      </c>
      <c r="D3" s="5" t="s">
        <v>101</v>
      </c>
    </row>
    <row r="4" spans="1:4">
      <c r="A4" s="17">
        <v>43282</v>
      </c>
      <c r="B4" s="10">
        <v>2.4613857016769547E-2</v>
      </c>
      <c r="C4" s="10">
        <v>1.7317450573301363E-2</v>
      </c>
      <c r="D4" s="10">
        <v>-2.4E-2</v>
      </c>
    </row>
    <row r="5" spans="1:4">
      <c r="A5" s="17">
        <v>43313</v>
      </c>
      <c r="B5" s="10">
        <v>2.5411440075459923E-2</v>
      </c>
      <c r="C5" s="10">
        <v>8.0748003948081903E-2</v>
      </c>
      <c r="D5" s="10">
        <v>-7.4999999999999997E-3</v>
      </c>
    </row>
    <row r="6" spans="1:4">
      <c r="A6" s="17">
        <v>43344</v>
      </c>
      <c r="B6" s="10">
        <v>0.13632618227833193</v>
      </c>
      <c r="C6" s="10">
        <v>0.13225646933052837</v>
      </c>
      <c r="D6" s="10">
        <v>0.1061</v>
      </c>
    </row>
    <row r="7" spans="1:4">
      <c r="A7" s="17">
        <v>43374</v>
      </c>
      <c r="B7" s="10">
        <v>9.733452800422171E-2</v>
      </c>
      <c r="C7" s="10">
        <v>0.10788784886322533</v>
      </c>
      <c r="D7" s="10">
        <v>7.8899999999999998E-2</v>
      </c>
    </row>
    <row r="8" spans="1:4">
      <c r="A8" s="17">
        <v>43405</v>
      </c>
      <c r="B8" s="10">
        <v>3.7451345054306806E-2</v>
      </c>
      <c r="C8" s="10">
        <v>-8.9776021566926323E-3</v>
      </c>
      <c r="D8" s="10">
        <v>1.52E-2</v>
      </c>
    </row>
    <row r="9" spans="1:4">
      <c r="A9" s="17">
        <v>43435</v>
      </c>
      <c r="B9" s="10">
        <v>1.4714581484767786E-2</v>
      </c>
      <c r="C9" s="10">
        <v>-1.3237456501571376E-3</v>
      </c>
      <c r="D9" s="10">
        <v>-2.6200000000000001E-2</v>
      </c>
    </row>
    <row r="10" spans="1:4">
      <c r="A10" s="17">
        <v>43466</v>
      </c>
      <c r="B10" s="10">
        <v>-5.7695044352133573E-2</v>
      </c>
      <c r="C10" s="10">
        <v>-7.7951179864257703E-2</v>
      </c>
      <c r="D10" s="10">
        <v>-0.16850000000000001</v>
      </c>
    </row>
    <row r="11" spans="1:4">
      <c r="A11" s="17">
        <v>43497</v>
      </c>
      <c r="B11" s="10">
        <v>-6.9178775347018329E-2</v>
      </c>
      <c r="C11" s="10">
        <v>-2.5212620625056359E-2</v>
      </c>
      <c r="D11" s="10">
        <v>4.9000000000000002E-2</v>
      </c>
    </row>
    <row r="12" spans="1:4">
      <c r="A12" s="17">
        <v>43525</v>
      </c>
      <c r="B12" s="10">
        <v>-1.6664644258382877E-2</v>
      </c>
      <c r="C12" s="10">
        <v>-6.3295653104161742E-3</v>
      </c>
      <c r="D12" s="10">
        <v>-0.115</v>
      </c>
    </row>
    <row r="13" spans="1:4">
      <c r="A13" s="17">
        <v>43556</v>
      </c>
      <c r="B13" s="10">
        <v>-0.18464802000664182</v>
      </c>
      <c r="C13" s="10">
        <v>-2.5845750722073069E-2</v>
      </c>
      <c r="D13" s="10">
        <v>-0.1045</v>
      </c>
    </row>
    <row r="14" spans="1:4">
      <c r="A14" s="17">
        <v>43586</v>
      </c>
      <c r="B14" s="10">
        <v>-0.23560275962236743</v>
      </c>
      <c r="C14" s="10">
        <v>-1.2928863880191765E-2</v>
      </c>
      <c r="D14" s="10">
        <v>-0.1014</v>
      </c>
    </row>
    <row r="15" spans="1:4">
      <c r="A15" s="17">
        <v>43617</v>
      </c>
      <c r="B15" s="10">
        <v>-0.16659397795394104</v>
      </c>
      <c r="C15" s="10">
        <v>-3.9179867347101327E-2</v>
      </c>
      <c r="D15" s="10">
        <v>-8.4400000000000003E-2</v>
      </c>
    </row>
    <row r="16" spans="1:4">
      <c r="A16" s="17">
        <v>43647</v>
      </c>
      <c r="B16" s="10">
        <v>-0.16988439161130309</v>
      </c>
      <c r="C16" s="10"/>
      <c r="D16" s="10">
        <v>-7.4200000000000002E-2</v>
      </c>
    </row>
    <row r="21" spans="6:6">
      <c r="F21" t="s">
        <v>100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5"/>
  <sheetViews>
    <sheetView workbookViewId="0">
      <selection activeCell="A2" sqref="A2"/>
    </sheetView>
  </sheetViews>
  <sheetFormatPr defaultRowHeight="15"/>
  <sheetData>
    <row r="1" spans="1:2">
      <c r="A1" t="s">
        <v>10</v>
      </c>
    </row>
    <row r="3" spans="1:2">
      <c r="A3" s="18">
        <v>42736</v>
      </c>
      <c r="B3" s="4">
        <v>3.8333333333333337E-2</v>
      </c>
    </row>
    <row r="4" spans="1:2">
      <c r="A4" s="18">
        <v>42767</v>
      </c>
      <c r="B4" s="4">
        <v>3.8333333333333337E-2</v>
      </c>
    </row>
    <row r="5" spans="1:2">
      <c r="A5" s="18">
        <v>42795</v>
      </c>
      <c r="B5" s="4">
        <v>3.8666666666666669E-2</v>
      </c>
    </row>
    <row r="6" spans="1:2">
      <c r="A6" s="18">
        <v>42826</v>
      </c>
      <c r="B6" s="4">
        <v>3.8666666666666669E-2</v>
      </c>
    </row>
    <row r="7" spans="1:2">
      <c r="A7" s="18">
        <v>42856</v>
      </c>
      <c r="B7" s="4">
        <v>3.8666666666666669E-2</v>
      </c>
    </row>
    <row r="8" spans="1:2">
      <c r="A8" s="18">
        <v>42887</v>
      </c>
      <c r="B8" s="4">
        <v>3.8666666666666669E-2</v>
      </c>
    </row>
    <row r="9" spans="1:2">
      <c r="A9" s="18">
        <v>42917</v>
      </c>
      <c r="B9" s="4">
        <v>3.8666666666666669E-2</v>
      </c>
    </row>
    <row r="10" spans="1:2">
      <c r="A10" s="18">
        <v>42948</v>
      </c>
      <c r="B10" s="4">
        <v>3.8666666666666669E-2</v>
      </c>
    </row>
    <row r="11" spans="1:2">
      <c r="A11" s="18">
        <v>42979</v>
      </c>
      <c r="B11" s="4">
        <v>3.8666666666666669E-2</v>
      </c>
    </row>
    <row r="12" spans="1:2">
      <c r="A12" s="18">
        <v>43009</v>
      </c>
      <c r="B12" s="4">
        <v>3.8333333333333337E-2</v>
      </c>
    </row>
    <row r="13" spans="1:2">
      <c r="A13" s="18">
        <v>43040</v>
      </c>
      <c r="B13" s="4">
        <v>3.8333333333333337E-2</v>
      </c>
    </row>
    <row r="14" spans="1:2">
      <c r="A14" s="18">
        <v>43070</v>
      </c>
      <c r="B14" s="4">
        <v>3.8333333333333337E-2</v>
      </c>
    </row>
    <row r="15" spans="1:2">
      <c r="A15" s="18">
        <v>43101</v>
      </c>
      <c r="B15" s="4">
        <v>3.8333333333333337E-2</v>
      </c>
    </row>
    <row r="16" spans="1:2">
      <c r="A16" s="18">
        <v>43132</v>
      </c>
      <c r="B16" s="4">
        <v>3.8333333333333337E-2</v>
      </c>
    </row>
    <row r="17" spans="1:5">
      <c r="A17" s="18">
        <v>43160</v>
      </c>
      <c r="B17" s="4">
        <v>3.8333333333333337E-2</v>
      </c>
    </row>
    <row r="18" spans="1:5">
      <c r="A18" s="18">
        <v>43191</v>
      </c>
      <c r="B18" s="4">
        <v>3.8333333333333337E-2</v>
      </c>
    </row>
    <row r="19" spans="1:5">
      <c r="A19" s="18">
        <v>43221</v>
      </c>
      <c r="B19" s="4">
        <v>3.8333333333333337E-2</v>
      </c>
      <c r="E19" t="s">
        <v>104</v>
      </c>
    </row>
    <row r="20" spans="1:5">
      <c r="A20" s="18">
        <v>43252</v>
      </c>
      <c r="B20" s="4">
        <v>3.8333333333333337E-2</v>
      </c>
    </row>
    <row r="21" spans="1:5">
      <c r="A21" s="18">
        <v>43282</v>
      </c>
      <c r="B21" s="4">
        <v>3.8166666666666661E-2</v>
      </c>
    </row>
    <row r="22" spans="1:5">
      <c r="A22" s="18">
        <v>43313</v>
      </c>
      <c r="B22" s="4">
        <v>3.8166666666666661E-2</v>
      </c>
    </row>
    <row r="23" spans="1:5">
      <c r="A23" s="18">
        <v>43344</v>
      </c>
      <c r="B23" s="4">
        <v>3.8166666666666661E-2</v>
      </c>
    </row>
    <row r="24" spans="1:5">
      <c r="A24" s="18">
        <v>43374</v>
      </c>
      <c r="B24" s="4">
        <v>3.8166666666666661E-2</v>
      </c>
    </row>
    <row r="25" spans="1:5">
      <c r="A25" s="18">
        <v>43405</v>
      </c>
      <c r="B25" s="4">
        <v>3.8166666666666661E-2</v>
      </c>
    </row>
    <row r="26" spans="1:5">
      <c r="A26" s="18">
        <v>43435</v>
      </c>
      <c r="B26" s="4">
        <v>3.7900000000000003E-2</v>
      </c>
    </row>
    <row r="27" spans="1:5">
      <c r="A27" s="18">
        <v>43466</v>
      </c>
      <c r="B27" s="4">
        <v>3.7900000000000003E-2</v>
      </c>
    </row>
    <row r="28" spans="1:5">
      <c r="A28" s="18">
        <v>43497</v>
      </c>
      <c r="B28" s="4">
        <v>3.7566666666666665E-2</v>
      </c>
    </row>
    <row r="29" spans="1:5">
      <c r="A29" s="18">
        <v>43525</v>
      </c>
      <c r="B29" s="4">
        <v>3.6466666666666668E-2</v>
      </c>
    </row>
    <row r="30" spans="1:5">
      <c r="A30" s="18">
        <v>43556</v>
      </c>
      <c r="B30" s="4">
        <v>3.6300000000000006E-2</v>
      </c>
    </row>
    <row r="31" spans="1:5">
      <c r="A31" s="18">
        <v>43586</v>
      </c>
      <c r="B31" s="4">
        <v>3.613333333333333E-2</v>
      </c>
    </row>
    <row r="32" spans="1:5">
      <c r="A32" s="18">
        <v>43617</v>
      </c>
      <c r="B32" s="4">
        <v>3.3966666666666673E-2</v>
      </c>
    </row>
    <row r="33" spans="1:2">
      <c r="A33" s="18">
        <v>43678</v>
      </c>
      <c r="B33" s="4">
        <v>3.2966666666666672E-2</v>
      </c>
    </row>
    <row r="34" spans="1:2">
      <c r="A34" s="18">
        <v>43709</v>
      </c>
      <c r="B34" s="4">
        <v>3.2000000000000001E-2</v>
      </c>
    </row>
    <row r="35" spans="1:2">
      <c r="B35" s="4"/>
    </row>
  </sheetData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9"/>
  <sheetViews>
    <sheetView workbookViewId="0"/>
  </sheetViews>
  <sheetFormatPr defaultRowHeight="15"/>
  <sheetData>
    <row r="1" spans="1:3">
      <c r="A1" t="s">
        <v>11</v>
      </c>
    </row>
    <row r="3" spans="1:3">
      <c r="B3" s="15" t="s">
        <v>107</v>
      </c>
      <c r="C3" s="15" t="s">
        <v>106</v>
      </c>
    </row>
    <row r="4" spans="1:3">
      <c r="A4">
        <v>2010</v>
      </c>
      <c r="B4" s="4">
        <v>8.7535324223614361E-2</v>
      </c>
      <c r="C4" s="4">
        <v>3.1767439719402962E-2</v>
      </c>
    </row>
    <row r="5" spans="1:3">
      <c r="A5">
        <v>2011</v>
      </c>
      <c r="B5" s="4">
        <v>0.10483218078221762</v>
      </c>
      <c r="C5" s="4">
        <v>2.6410156483348931E-2</v>
      </c>
    </row>
    <row r="6" spans="1:3">
      <c r="A6">
        <v>2012</v>
      </c>
      <c r="B6" s="4">
        <v>0.11043372830639035</v>
      </c>
      <c r="C6" s="4">
        <v>2.4978159110270837E-2</v>
      </c>
    </row>
    <row r="7" spans="1:3">
      <c r="A7">
        <v>2013</v>
      </c>
      <c r="B7" s="4">
        <v>0.10335989333120976</v>
      </c>
      <c r="C7" s="4">
        <v>2.7222594017951351E-2</v>
      </c>
    </row>
    <row r="8" spans="1:3">
      <c r="A8">
        <v>2014</v>
      </c>
      <c r="B8" s="4">
        <v>0.11402611933100561</v>
      </c>
      <c r="C8" s="4">
        <v>2.9403537876888056E-2</v>
      </c>
    </row>
    <row r="9" spans="1:3">
      <c r="A9">
        <v>2015</v>
      </c>
      <c r="B9" s="4">
        <v>0.14131183444437276</v>
      </c>
      <c r="C9" s="4">
        <v>2.7109594463344419E-2</v>
      </c>
    </row>
    <row r="10" spans="1:3">
      <c r="A10">
        <v>2016</v>
      </c>
      <c r="B10" s="4">
        <v>0.15332629983267335</v>
      </c>
      <c r="C10" s="4">
        <v>2.5946471527168904E-2</v>
      </c>
    </row>
    <row r="11" spans="1:3">
      <c r="A11">
        <v>2017</v>
      </c>
      <c r="B11" s="4">
        <v>0.15250695021638819</v>
      </c>
      <c r="C11" s="4">
        <v>3.0878641101334633E-2</v>
      </c>
    </row>
    <row r="12" spans="1:3">
      <c r="A12">
        <v>2018</v>
      </c>
      <c r="B12" s="4">
        <v>0.14562820699887871</v>
      </c>
      <c r="C12" s="4">
        <v>3.338079355730135E-2</v>
      </c>
    </row>
    <row r="13" spans="1:3">
      <c r="A13">
        <v>2019</v>
      </c>
      <c r="B13" s="4">
        <v>0.12667297581129314</v>
      </c>
      <c r="C13" s="4">
        <v>3.5775272189994066E-2</v>
      </c>
    </row>
    <row r="14" spans="1:3">
      <c r="A14">
        <v>2020</v>
      </c>
      <c r="B14" s="4">
        <v>0.12867943963808359</v>
      </c>
      <c r="C14" s="4">
        <v>3.7617207644236705E-2</v>
      </c>
    </row>
    <row r="15" spans="1:3">
      <c r="A15">
        <v>2021</v>
      </c>
      <c r="B15" s="4">
        <v>0.12717114353012032</v>
      </c>
      <c r="C15" s="4">
        <v>3.8481854864836344E-2</v>
      </c>
    </row>
    <row r="19" spans="7:7">
      <c r="G19" t="s">
        <v>105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Vinnublöð</vt:lpstr>
      </vt:variant>
      <vt:variant>
        <vt:i4>42</vt:i4>
      </vt:variant>
    </vt:vector>
  </HeadingPairs>
  <TitlesOfParts>
    <vt:vector size="42" baseType="lpstr">
      <vt:lpstr>Myndayfirlit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12a</vt:lpstr>
      <vt:lpstr>12b</vt:lpstr>
      <vt:lpstr>16</vt:lpstr>
      <vt:lpstr>18</vt:lpstr>
      <vt:lpstr>19</vt:lpstr>
      <vt:lpstr>22</vt:lpstr>
      <vt:lpstr>23</vt:lpstr>
      <vt:lpstr>24</vt:lpstr>
      <vt:lpstr>27</vt:lpstr>
      <vt:lpstr>28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51</vt:lpstr>
      <vt:lpstr>52</vt:lpstr>
      <vt:lpstr>53</vt:lpstr>
      <vt:lpstr>56</vt:lpstr>
      <vt:lpstr>57</vt:lpstr>
      <vt:lpstr>58</vt:lpstr>
      <vt:lpstr>59</vt:lpstr>
      <vt:lpstr>60</vt:lpstr>
      <vt:lpstr>61</vt:lpstr>
      <vt:lpstr>62</vt:lpstr>
      <vt:lpstr>63</vt:lpstr>
      <vt:lpstr>64</vt:lpstr>
      <vt:lpstr>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Myndagögn með fjárlagafrumvarpi fyrir árið 2020</dc:title>
  <dc:creator/>
  <cp:lastModifiedBy/>
  <dcterms:created xsi:type="dcterms:W3CDTF">2019-09-06T20:47:57Z</dcterms:created>
  <dcterms:modified xsi:type="dcterms:W3CDTF">2019-09-06T21:29:46Z</dcterms:modified>
</cp:coreProperties>
</file>