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6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7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8.xml" ContentType="application/vnd.openxmlformats-officedocument.themeOverrid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9.xml" ContentType="application/vnd.openxmlformats-officedocument.themeOverrid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0.xml" ContentType="application/vnd.openxmlformats-officedocument.themeOverrid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1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2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3.xml" ContentType="application/vnd.openxmlformats-officedocument.themeOverrid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4.xml" ContentType="application/vnd.openxmlformats-officedocument.themeOverrid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5.xml" ContentType="application/vnd.openxmlformats-officedocument.themeOverrid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6.xml" ContentType="application/vnd.openxmlformats-officedocument.themeOverrid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7.xml" ContentType="application/vnd.openxmlformats-officedocument.themeOverrid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8.xml" ContentType="application/vnd.openxmlformats-officedocument.themeOverride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9.xml" ContentType="application/vnd.openxmlformats-officedocument.themeOverrid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omments1.xml" ContentType="application/vnd.openxmlformats-officedocument.spreadsheetml.comments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20.xml" ContentType="application/vnd.openxmlformats-officedocument.themeOverrid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1.xml" ContentType="application/vnd.openxmlformats-officedocument.themeOverrid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2.xml" ContentType="application/vnd.openxmlformats-officedocument.themeOverrid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4.xml" ContentType="application/vnd.openxmlformats-officedocument.themeOverrid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5.xml" ContentType="application/vnd.openxmlformats-officedocument.themeOverride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theme/themeOverride26.xml" ContentType="application/vnd.openxmlformats-officedocument.themeOverride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8.xml" ContentType="application/vnd.openxmlformats-officedocument.drawingml.chart+xml"/>
  <Override PartName="/xl/theme/themeOverride27.xml" ContentType="application/vnd.openxmlformats-officedocument.themeOverride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29.xml" ContentType="application/vnd.openxmlformats-officedocument.drawingml.chart+xml"/>
  <Override PartName="/xl/theme/themeOverride28.xml" ContentType="application/vnd.openxmlformats-officedocument.themeOverride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0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9.xml" ContentType="application/vnd.openxmlformats-officedocument.themeOverride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1.xml" ContentType="application/vnd.openxmlformats-officedocument.drawingml.chart+xml"/>
  <Override PartName="/xl/theme/themeOverride30.xml" ContentType="application/vnd.openxmlformats-officedocument.themeOverride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32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31.xml" ContentType="application/vnd.openxmlformats-officedocument.themeOverride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omments2.xml" ContentType="application/vnd.openxmlformats-officedocument.spreadsheetml.comments+xml"/>
  <Override PartName="/xl/charts/chart33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32.xml" ContentType="application/vnd.openxmlformats-officedocument.themeOverride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34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33.xml" ContentType="application/vnd.openxmlformats-officedocument.themeOverride+xml"/>
  <Override PartName="/xl/drawings/drawing68.xml" ContentType="application/vnd.openxmlformats-officedocument.drawing+xml"/>
  <Override PartName="/xl/charts/chart35.xml" ContentType="application/vnd.openxmlformats-officedocument.drawingml.chart+xml"/>
  <Override PartName="/xl/theme/themeOverride34.xml" ContentType="application/vnd.openxmlformats-officedocument.themeOverride+xml"/>
  <Override PartName="/xl/drawings/drawing69.xml" ContentType="application/vnd.openxmlformats-officedocument.drawing+xml"/>
  <Override PartName="/xl/charts/chart36.xml" ContentType="application/vnd.openxmlformats-officedocument.drawingml.chart+xml"/>
  <Override PartName="/xl/drawings/drawing70.xml" ContentType="application/vnd.openxmlformats-officedocument.drawingml.chartshapes+xml"/>
  <Override PartName="/xl/drawings/drawing71.xml" ContentType="application/vnd.openxmlformats-officedocument.drawing+xml"/>
  <Override PartName="/xl/charts/chart37.xml" ContentType="application/vnd.openxmlformats-officedocument.drawingml.chart+xml"/>
  <Override PartName="/xl/theme/themeOverride35.xml" ContentType="application/vnd.openxmlformats-officedocument.themeOverride+xml"/>
  <Override PartName="/xl/drawings/drawing72.xml" ContentType="application/vnd.openxmlformats-officedocument.drawing+xml"/>
  <Override PartName="/xl/charts/chart38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36.xml" ContentType="application/vnd.openxmlformats-officedocument.themeOverride+xml"/>
  <Override PartName="/xl/drawings/drawing73.xml" ContentType="application/vnd.openxmlformats-officedocument.drawingml.chartshapes+xml"/>
  <Override PartName="/xl/drawings/drawing74.xml" ContentType="application/vnd.openxmlformats-officedocument.drawing+xml"/>
  <Override PartName="/xl/charts/chart39.xml" ContentType="application/vnd.openxmlformats-officedocument.drawingml.chart+xml"/>
  <Override PartName="/xl/theme/themeOverride37.xml" ContentType="application/vnd.openxmlformats-officedocument.themeOverride+xml"/>
  <Override PartName="/xl/drawings/drawing75.xml" ContentType="application/vnd.openxmlformats-officedocument.drawingml.chartshapes+xml"/>
  <Override PartName="/xl/drawings/drawing76.xml" ContentType="application/vnd.openxmlformats-officedocument.drawing+xml"/>
  <Override PartName="/xl/charts/chart40.xml" ContentType="application/vnd.openxmlformats-officedocument.drawingml.chart+xml"/>
  <Override PartName="/xl/theme/themeOverride38.xml" ContentType="application/vnd.openxmlformats-officedocument.themeOverride+xml"/>
  <Override PartName="/xl/drawings/drawing77.xml" ContentType="application/vnd.openxmlformats-officedocument.drawingml.chartshapes+xml"/>
  <Override PartName="/xl/drawings/drawing78.xml" ContentType="application/vnd.openxmlformats-officedocument.drawing+xml"/>
  <Override PartName="/xl/charts/chart41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39.xml" ContentType="application/vnd.openxmlformats-officedocument.themeOverride+xml"/>
  <Override PartName="/xl/drawings/drawing79.xml" ContentType="application/vnd.openxmlformats-officedocument.drawingml.chartshapes+xml"/>
  <Override PartName="/xl/drawings/drawing80.xml" ContentType="application/vnd.openxmlformats-officedocument.drawing+xml"/>
  <Override PartName="/xl/charts/chart42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40.xml" ContentType="application/vnd.openxmlformats-officedocument.themeOverride+xml"/>
  <Override PartName="/xl/drawings/drawing81.xml" ContentType="application/vnd.openxmlformats-officedocument.drawingml.chartshapes+xml"/>
  <Override PartName="/xl/drawings/drawing82.xml" ContentType="application/vnd.openxmlformats-officedocument.drawing+xml"/>
  <Override PartName="/xl/charts/chart43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41.xml" ContentType="application/vnd.openxmlformats-officedocument.themeOverride+xml"/>
  <Override PartName="/xl/drawings/drawing83.xml" ContentType="application/vnd.openxmlformats-officedocument.drawingml.chartshapes+xml"/>
  <Override PartName="/xl/drawings/drawing84.xml" ContentType="application/vnd.openxmlformats-officedocument.drawing+xml"/>
  <Override PartName="/xl/charts/chart44.xml" ContentType="application/vnd.openxmlformats-officedocument.drawingml.chart+xml"/>
  <Override PartName="/xl/theme/themeOverride42.xml" ContentType="application/vnd.openxmlformats-officedocument.themeOverride+xml"/>
  <Override PartName="/xl/drawings/drawing85.xml" ContentType="application/vnd.openxmlformats-officedocument.drawingml.chartshapes+xml"/>
  <Override PartName="/xl/drawings/drawing86.xml" ContentType="application/vnd.openxmlformats-officedocument.drawing+xml"/>
  <Override PartName="/xl/charts/chart45.xml" ContentType="application/vnd.openxmlformats-officedocument.drawingml.chart+xml"/>
  <Override PartName="/xl/theme/themeOverride43.xml" ContentType="application/vnd.openxmlformats-officedocument.themeOverride+xml"/>
  <Override PartName="/xl/drawings/drawing87.xml" ContentType="application/vnd.openxmlformats-officedocument.drawingml.chartshapes+xml"/>
  <Override PartName="/xl/drawings/drawing88.xml" ContentType="application/vnd.openxmlformats-officedocument.drawing+xml"/>
  <Override PartName="/xl/charts/chart46.xml" ContentType="application/vnd.openxmlformats-officedocument.drawingml.chart+xml"/>
  <Override PartName="/xl/theme/themeOverride44.xml" ContentType="application/vnd.openxmlformats-officedocument.themeOverride+xml"/>
  <Override PartName="/xl/drawings/drawing89.xml" ContentType="application/vnd.openxmlformats-officedocument.drawingml.chartshapes+xml"/>
  <Override PartName="/xl/drawings/drawing90.xml" ContentType="application/vnd.openxmlformats-officedocument.drawing+xml"/>
  <Override PartName="/xl/charts/chart47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45.xml" ContentType="application/vnd.openxmlformats-officedocument.themeOverride+xml"/>
  <Override PartName="/xl/drawings/drawing91.xml" ContentType="application/vnd.openxmlformats-officedocument.drawingml.chartshapes+xml"/>
  <Override PartName="/xl/drawings/drawing92.xml" ContentType="application/vnd.openxmlformats-officedocument.drawing+xml"/>
  <Override PartName="/xl/charts/chart4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46.xml" ContentType="application/vnd.openxmlformats-officedocument.themeOverride+xml"/>
  <Override PartName="/xl/drawings/drawing93.xml" ContentType="application/vnd.openxmlformats-officedocument.drawingml.chartshapes+xml"/>
  <Override PartName="/xl/drawings/drawing94.xml" ContentType="application/vnd.openxmlformats-officedocument.drawing+xml"/>
  <Override PartName="/xl/charts/chart4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47.xml" ContentType="application/vnd.openxmlformats-officedocument.themeOverride+xml"/>
  <Override PartName="/xl/drawings/drawing95.xml" ContentType="application/vnd.openxmlformats-officedocument.drawing+xml"/>
  <Override PartName="/xl/tables/table1.xml" ContentType="application/vnd.openxmlformats-officedocument.spreadsheetml.table+xml"/>
  <Override PartName="/xl/charts/chart5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48.xml" ContentType="application/vnd.openxmlformats-officedocument.themeOverride+xml"/>
  <Override PartName="/xl/drawings/drawing9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nar\r09sameign\Fjárlagarit og útgáfa\Fjármálaáætlun\2024\"/>
    </mc:Choice>
  </mc:AlternateContent>
  <xr:revisionPtr revIDLastSave="0" documentId="13_ncr:1_{56676C0B-4E85-4CD8-9419-9A4FA617B96C}" xr6:coauthVersionLast="45" xr6:coauthVersionMax="45" xr10:uidLastSave="{00000000-0000-0000-0000-000000000000}"/>
  <bookViews>
    <workbookView xWindow="-28920" yWindow="-1455" windowWidth="29040" windowHeight="15720" xr2:uid="{5FD0CA85-2EDC-43EE-AD1C-775AB4CAAA94}"/>
  </bookViews>
  <sheets>
    <sheet name="Myndayfirlit" sheetId="1" r:id="rId1"/>
    <sheet name="1-1" sheetId="40" r:id="rId2"/>
    <sheet name="1-2" sheetId="11" r:id="rId3"/>
    <sheet name="1-3" sheetId="65" r:id="rId4"/>
    <sheet name="1-4" sheetId="60" r:id="rId5"/>
    <sheet name="1-5" sheetId="6" r:id="rId6"/>
    <sheet name="1-6" sheetId="9" r:id="rId7"/>
    <sheet name="1-7" sheetId="42" r:id="rId8"/>
    <sheet name="1-8" sheetId="10" r:id="rId9"/>
    <sheet name="1-9" sheetId="7" r:id="rId10"/>
    <sheet name="1-10" sheetId="8" r:id="rId11"/>
    <sheet name="2_1-1" sheetId="2" r:id="rId12"/>
    <sheet name="2_1-2" sheetId="3" r:id="rId13"/>
    <sheet name="2_2-1" sheetId="12" r:id="rId14"/>
    <sheet name="2_2-2" sheetId="13" r:id="rId15"/>
    <sheet name="2_2-3" sheetId="14" r:id="rId16"/>
    <sheet name="2_2-4" sheetId="43" r:id="rId17"/>
    <sheet name="2_3-1" sheetId="16" r:id="rId18"/>
    <sheet name="2_3-2" sheetId="44" r:id="rId19"/>
    <sheet name="R1-1" sheetId="17" r:id="rId20"/>
    <sheet name="R1-2" sheetId="18" r:id="rId21"/>
    <sheet name="R2-1" sheetId="45" r:id="rId22"/>
    <sheet name="R2-2" sheetId="46" r:id="rId23"/>
    <sheet name="3_1-1" sheetId="47" r:id="rId24"/>
    <sheet name="3_1-2" sheetId="27" r:id="rId25"/>
    <sheet name="3_1_1-1" sheetId="30" r:id="rId26"/>
    <sheet name="3_1_1-2" sheetId="31" r:id="rId27"/>
    <sheet name="3_1_2-1" sheetId="32" r:id="rId28"/>
    <sheet name="3_1_2-2" sheetId="33" r:id="rId29"/>
    <sheet name="3_2-1" sheetId="26" r:id="rId30"/>
    <sheet name="3_2-2" sheetId="49" r:id="rId31"/>
    <sheet name="3_2_1-1" sheetId="50" r:id="rId32"/>
    <sheet name="3_2_2-1" sheetId="19" r:id="rId33"/>
    <sheet name="3_2_2-2" sheetId="20" r:id="rId34"/>
    <sheet name="3_2_3-1" sheetId="51" r:id="rId35"/>
    <sheet name="3_2_3-2" sheetId="54" r:id="rId36"/>
    <sheet name="3_2_3-3" sheetId="62" r:id="rId37"/>
    <sheet name="3_2_3-4" sheetId="63" r:id="rId38"/>
    <sheet name="R6-1" sheetId="39" r:id="rId39"/>
    <sheet name="R7-1" sheetId="37" r:id="rId40"/>
    <sheet name="R7-2" sheetId="38" r:id="rId41"/>
    <sheet name="3_2_4-1" sheetId="55" r:id="rId42"/>
    <sheet name="3_2_4-2" sheetId="57" r:id="rId43"/>
    <sheet name="3_2_4-3" sheetId="58" r:id="rId44"/>
    <sheet name="3_2_4-4" sheetId="59" r:id="rId45"/>
    <sheet name="3_3-1" sheetId="64" r:id="rId46"/>
    <sheet name="3_3-2" sheetId="56" r:id="rId47"/>
    <sheet name="4-1" sheetId="22" r:id="rId48"/>
    <sheet name="4-2" sheetId="23" r:id="rId49"/>
    <sheet name="4-3" sheetId="24" r:id="rId50"/>
    <sheet name="4-4" sheetId="25" r:id="rId51"/>
  </sheets>
  <externalReferences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__123Graph_A" localSheetId="26" hidden="1">#REF!</definedName>
    <definedName name="__123Graph_A" localSheetId="33" hidden="1">#REF!</definedName>
    <definedName name="__123Graph_A" hidden="1">#REF!</definedName>
    <definedName name="__123Graph_BCurrent" localSheetId="26" hidden="1">[1]G!#REF!</definedName>
    <definedName name="__123Graph_BCurrent" localSheetId="33" hidden="1">[1]G!#REF!</definedName>
    <definedName name="__123Graph_BCurrent" hidden="1">[1]G!#REF!</definedName>
    <definedName name="_Fill" localSheetId="26" hidden="1">#REF!</definedName>
    <definedName name="_Fill" localSheetId="33" hidden="1">#REF!</definedName>
    <definedName name="_Fill" hidden="1">#REF!</definedName>
    <definedName name="_xlnm._FilterDatabase" localSheetId="26" hidden="1">'3_1_1-2'!$A$1:$C$37</definedName>
    <definedName name="_Order1" hidden="1">255</definedName>
    <definedName name="_Order2" hidden="1">255</definedName>
    <definedName name="bb" localSheetId="26" hidden="1">{"Riqfin97",#N/A,FALSE,"Tran";"Riqfinpro",#N/A,FALSE,"Tran"}</definedName>
    <definedName name="bb" localSheetId="33" hidden="1">{"Riqfin97",#N/A,FALSE,"Tran";"Riqfinpro",#N/A,FALSE,"Tran"}</definedName>
    <definedName name="bb" hidden="1">{"Riqfin97",#N/A,FALSE,"Tran";"Riqfinpro",#N/A,FALSE,"Tran"}</definedName>
    <definedName name="cc" localSheetId="26" hidden="1">{"Riqfin97",#N/A,FALSE,"Tran";"Riqfinpro",#N/A,FALSE,"Tran"}</definedName>
    <definedName name="cc" localSheetId="33" hidden="1">{"Riqfin97",#N/A,FALSE,"Tran";"Riqfinpro",#N/A,FALSE,"Tran"}</definedName>
    <definedName name="cc" hidden="1">{"Riqfin97",#N/A,FALSE,"Tran";"Riqfinpro",#N/A,FALSE,"Tran"}</definedName>
    <definedName name="ccc" localSheetId="26" hidden="1">{"Riqfin97",#N/A,FALSE,"Tran";"Riqfinpro",#N/A,FALSE,"Tran"}</definedName>
    <definedName name="ccc" localSheetId="33" hidden="1">{"Riqfin97",#N/A,FALSE,"Tran";"Riqfinpro",#N/A,FALSE,"Tran"}</definedName>
    <definedName name="ccc" hidden="1">{"Riqfin97",#N/A,FALSE,"Tran";"Riqfinpro",#N/A,FALSE,"Tran"}</definedName>
    <definedName name="dd" localSheetId="26" hidden="1">{"Riqfin97",#N/A,FALSE,"Tran";"Riqfinpro",#N/A,FALSE,"Tran"}</definedName>
    <definedName name="dd" localSheetId="33" hidden="1">{"Riqfin97",#N/A,FALSE,"Tran";"Riqfinpro",#N/A,FALSE,"Tran"}</definedName>
    <definedName name="dd" hidden="1">{"Riqfin97",#N/A,FALSE,"Tran";"Riqfinpro",#N/A,FALSE,"Tran"}</definedName>
    <definedName name="ddd" localSheetId="26" hidden="1">{"Riqfin97",#N/A,FALSE,"Tran";"Riqfinpro",#N/A,FALSE,"Tran"}</definedName>
    <definedName name="ddd" localSheetId="33" hidden="1">{"Riqfin97",#N/A,FALSE,"Tran";"Riqfinpro",#N/A,FALSE,"Tran"}</definedName>
    <definedName name="ddd" hidden="1">{"Riqfin97",#N/A,FALSE,"Tran";"Riqfinpro",#N/A,FALSE,"Tran"}</definedName>
    <definedName name="DME_Dirty" hidden="1">"False"</definedName>
    <definedName name="DME_LocalFile" hidden="1">"True"</definedName>
    <definedName name="ee" localSheetId="26" hidden="1">{"Tab1",#N/A,FALSE,"P";"Tab2",#N/A,FALSE,"P"}</definedName>
    <definedName name="ee" localSheetId="33" hidden="1">{"Tab1",#N/A,FALSE,"P";"Tab2",#N/A,FALSE,"P"}</definedName>
    <definedName name="ee" hidden="1">{"Tab1",#N/A,FALSE,"P";"Tab2",#N/A,FALSE,"P"}</definedName>
    <definedName name="eee" localSheetId="26" hidden="1">{"Tab1",#N/A,FALSE,"P";"Tab2",#N/A,FALSE,"P"}</definedName>
    <definedName name="eee" localSheetId="33" hidden="1">{"Tab1",#N/A,FALSE,"P";"Tab2",#N/A,FALSE,"P"}</definedName>
    <definedName name="eee" hidden="1">{"Tab1",#N/A,FALSE,"P";"Tab2",#N/A,FALSE,"P"}</definedName>
    <definedName name="erere" localSheetId="26" hidden="1">{"Riqfin97",#N/A,FALSE,"Tran";"Riqfinpro",#N/A,FALSE,"Tran"}</definedName>
    <definedName name="erere" localSheetId="33" hidden="1">{"Riqfin97",#N/A,FALSE,"Tran";"Riqfinpro",#N/A,FALSE,"Tran"}</definedName>
    <definedName name="erere" hidden="1">{"Riqfin97",#N/A,FALSE,"Tran";"Riqfinpro",#N/A,FALSE,"Tran"}</definedName>
    <definedName name="ff" localSheetId="26" hidden="1">{"Tab1",#N/A,FALSE,"P";"Tab2",#N/A,FALSE,"P"}</definedName>
    <definedName name="ff" localSheetId="33" hidden="1">{"Tab1",#N/A,FALSE,"P";"Tab2",#N/A,FALSE,"P"}</definedName>
    <definedName name="ff" hidden="1">{"Tab1",#N/A,FALSE,"P";"Tab2",#N/A,FALSE,"P"}</definedName>
    <definedName name="fff" localSheetId="26" hidden="1">{"Tab1",#N/A,FALSE,"P";"Tab2",#N/A,FALSE,"P"}</definedName>
    <definedName name="fff" localSheetId="33" hidden="1">{"Tab1",#N/A,FALSE,"P";"Tab2",#N/A,FALSE,"P"}</definedName>
    <definedName name="fff" hidden="1">{"Tab1",#N/A,FALSE,"P";"Tab2",#N/A,FALSE,"P"}</definedName>
    <definedName name="Financing" localSheetId="26" hidden="1">{"Tab1",#N/A,FALSE,"P";"Tab2",#N/A,FALSE,"P"}</definedName>
    <definedName name="Financing" localSheetId="33" hidden="1">{"Tab1",#N/A,FALSE,"P";"Tab2",#N/A,FALSE,"P"}</definedName>
    <definedName name="Financing" hidden="1">{"Tab1",#N/A,FALSE,"P";"Tab2",#N/A,FALSE,"P"}</definedName>
    <definedName name="ggg" localSheetId="26" hidden="1">{"Riqfin97",#N/A,FALSE,"Tran";"Riqfinpro",#N/A,FALSE,"Tran"}</definedName>
    <definedName name="ggg" localSheetId="33" hidden="1">{"Riqfin97",#N/A,FALSE,"Tran";"Riqfinpro",#N/A,FALSE,"Tran"}</definedName>
    <definedName name="ggg" hidden="1">{"Riqfin97",#N/A,FALSE,"Tran";"Riqfinpro",#N/A,FALSE,"Tran"}</definedName>
    <definedName name="ggggg" hidden="1">'[2]J(Priv.Cap)'!#REF!</definedName>
    <definedName name="hhh" hidden="1">'[3]J(Priv.Cap)'!#REF!</definedName>
    <definedName name="ii" localSheetId="26" hidden="1">{"Tab1",#N/A,FALSE,"P";"Tab2",#N/A,FALSE,"P"}</definedName>
    <definedName name="ii" localSheetId="33" hidden="1">{"Tab1",#N/A,FALSE,"P";"Tab2",#N/A,FALSE,"P"}</definedName>
    <definedName name="ii" hidden="1">{"Tab1",#N/A,FALSE,"P";"Tab2",#N/A,FALSE,"P"}</definedName>
    <definedName name="jj" localSheetId="26" hidden="1">{"Riqfin97",#N/A,FALSE,"Tran";"Riqfinpro",#N/A,FALSE,"Tran"}</definedName>
    <definedName name="jj" localSheetId="33" hidden="1">{"Riqfin97",#N/A,FALSE,"Tran";"Riqfinpro",#N/A,FALSE,"Tran"}</definedName>
    <definedName name="jj" hidden="1">{"Riqfin97",#N/A,FALSE,"Tran";"Riqfinpro",#N/A,FALSE,"Tran"}</definedName>
    <definedName name="jjj" hidden="1">[4]M!#REF!</definedName>
    <definedName name="jjjjjj" hidden="1">'[2]J(Priv.Cap)'!#REF!</definedName>
    <definedName name="kkkk" hidden="1">[5]M!#REF!</definedName>
    <definedName name="ll" localSheetId="26" hidden="1">{"Tab1",#N/A,FALSE,"P";"Tab2",#N/A,FALSE,"P"}</definedName>
    <definedName name="ll" localSheetId="33" hidden="1">{"Tab1",#N/A,FALSE,"P";"Tab2",#N/A,FALSE,"P"}</definedName>
    <definedName name="ll" hidden="1">{"Tab1",#N/A,FALSE,"P";"Tab2",#N/A,FALSE,"P"}</definedName>
    <definedName name="mmm" localSheetId="26" hidden="1">{"Riqfin97",#N/A,FALSE,"Tran";"Riqfinpro",#N/A,FALSE,"Tran"}</definedName>
    <definedName name="mmm" localSheetId="33" hidden="1">{"Riqfin97",#N/A,FALSE,"Tran";"Riqfinpro",#N/A,FALSE,"Tran"}</definedName>
    <definedName name="mmm" hidden="1">{"Riqfin97",#N/A,FALSE,"Tran";"Riqfinpro",#N/A,FALSE,"Tran"}</definedName>
    <definedName name="mmmm" localSheetId="26" hidden="1">{"Tab1",#N/A,FALSE,"P";"Tab2",#N/A,FALSE,"P"}</definedName>
    <definedName name="mmmm" localSheetId="33" hidden="1">{"Tab1",#N/A,FALSE,"P";"Tab2",#N/A,FALSE,"P"}</definedName>
    <definedName name="mmmm" hidden="1">{"Tab1",#N/A,FALSE,"P";"Tab2",#N/A,FALSE,"P"}</definedName>
    <definedName name="nn" localSheetId="26" hidden="1">{"Riqfin97",#N/A,FALSE,"Tran";"Riqfinpro",#N/A,FALSE,"Tran"}</definedName>
    <definedName name="nn" localSheetId="33" hidden="1">{"Riqfin97",#N/A,FALSE,"Tran";"Riqfinpro",#N/A,FALSE,"Tran"}</definedName>
    <definedName name="nn" hidden="1">{"Riqfin97",#N/A,FALSE,"Tran";"Riqfinpro",#N/A,FALSE,"Tran"}</definedName>
    <definedName name="nnn" localSheetId="26" hidden="1">{"Tab1",#N/A,FALSE,"P";"Tab2",#N/A,FALSE,"P"}</definedName>
    <definedName name="nnn" localSheetId="33" hidden="1">{"Tab1",#N/A,FALSE,"P";"Tab2",#N/A,FALSE,"P"}</definedName>
    <definedName name="nnn" hidden="1">{"Tab1",#N/A,FALSE,"P";"Tab2",#N/A,FALSE,"P"}</definedName>
    <definedName name="oo" localSheetId="26" hidden="1">{"Riqfin97",#N/A,FALSE,"Tran";"Riqfinpro",#N/A,FALSE,"Tran"}</definedName>
    <definedName name="oo" localSheetId="33" hidden="1">{"Riqfin97",#N/A,FALSE,"Tran";"Riqfinpro",#N/A,FALSE,"Tran"}</definedName>
    <definedName name="oo" hidden="1">{"Riqfin97",#N/A,FALSE,"Tran";"Riqfinpro",#N/A,FALSE,"Tran"}</definedName>
    <definedName name="ooo" localSheetId="26" hidden="1">{"Tab1",#N/A,FALSE,"P";"Tab2",#N/A,FALSE,"P"}</definedName>
    <definedName name="ooo" localSheetId="33" hidden="1">{"Tab1",#N/A,FALSE,"P";"Tab2",#N/A,FALSE,"P"}</definedName>
    <definedName name="ooo" hidden="1">{"Tab1",#N/A,FALSE,"P";"Tab2",#N/A,FALSE,"P"}</definedName>
    <definedName name="p" localSheetId="26" hidden="1">{"Riqfin97",#N/A,FALSE,"Tran";"Riqfinpro",#N/A,FALSE,"Tran"}</definedName>
    <definedName name="p" localSheetId="33" hidden="1">{"Riqfin97",#N/A,FALSE,"Tran";"Riqfinpro",#N/A,FALSE,"Tran"}</definedName>
    <definedName name="p" hidden="1">{"Riqfin97",#N/A,FALSE,"Tran";"Riqfinpro",#N/A,FALSE,"Tran"}</definedName>
    <definedName name="pp" localSheetId="26" hidden="1">{"Riqfin97",#N/A,FALSE,"Tran";"Riqfinpro",#N/A,FALSE,"Tran"}</definedName>
    <definedName name="pp" localSheetId="33" hidden="1">{"Riqfin97",#N/A,FALSE,"Tran";"Riqfinpro",#N/A,FALSE,"Tran"}</definedName>
    <definedName name="pp" hidden="1">{"Riqfin97",#N/A,FALSE,"Tran";"Riqfinpro",#N/A,FALSE,"Tran"}</definedName>
    <definedName name="ppp" localSheetId="26" hidden="1">{"Riqfin97",#N/A,FALSE,"Tran";"Riqfinpro",#N/A,FALSE,"Tran"}</definedName>
    <definedName name="ppp" localSheetId="33" hidden="1">{"Riqfin97",#N/A,FALSE,"Tran";"Riqfinpro",#N/A,FALSE,"Tran"}</definedName>
    <definedName name="ppp" hidden="1">{"Riqfin97",#N/A,FALSE,"Tran";"Riqfinpro",#N/A,FALSE,"Tran"}</definedName>
    <definedName name="qq" hidden="1">'[3]J(Priv.Cap)'!#REF!</definedName>
    <definedName name="Reglur">[6]Reiknireglur!$A$6:$AJ$116</definedName>
    <definedName name="rr" localSheetId="26" hidden="1">{"Riqfin97",#N/A,FALSE,"Tran";"Riqfinpro",#N/A,FALSE,"Tran"}</definedName>
    <definedName name="rr" localSheetId="33" hidden="1">{"Riqfin97",#N/A,FALSE,"Tran";"Riqfinpro",#N/A,FALSE,"Tran"}</definedName>
    <definedName name="rr" hidden="1">{"Riqfin97",#N/A,FALSE,"Tran";"Riqfinpro",#N/A,FALSE,"Tran"}</definedName>
    <definedName name="rrr" localSheetId="26" hidden="1">{"Riqfin97",#N/A,FALSE,"Tran";"Riqfinpro",#N/A,FALSE,"Tran"}</definedName>
    <definedName name="rrr" localSheetId="33" hidden="1">{"Riqfin97",#N/A,FALSE,"Tran";"Riqfinpro",#N/A,FALSE,"Tran"}</definedName>
    <definedName name="rrr" hidden="1">{"Riqfin97",#N/A,FALSE,"Tran";"Riqfinpro",#N/A,FALSE,"Tran"}</definedName>
    <definedName name="ttt" localSheetId="26" hidden="1">{"Tab1",#N/A,FALSE,"P";"Tab2",#N/A,FALSE,"P"}</definedName>
    <definedName name="ttt" localSheetId="33" hidden="1">{"Tab1",#N/A,FALSE,"P";"Tab2",#N/A,FALSE,"P"}</definedName>
    <definedName name="ttt" hidden="1">{"Tab1",#N/A,FALSE,"P";"Tab2",#N/A,FALSE,"P"}</definedName>
    <definedName name="ttttt" hidden="1">[4]M!#REF!</definedName>
    <definedName name="uu" localSheetId="26" hidden="1">{"Riqfin97",#N/A,FALSE,"Tran";"Riqfinpro",#N/A,FALSE,"Tran"}</definedName>
    <definedName name="uu" localSheetId="33" hidden="1">{"Riqfin97",#N/A,FALSE,"Tran";"Riqfinpro",#N/A,FALSE,"Tran"}</definedName>
    <definedName name="uu" hidden="1">{"Riqfin97",#N/A,FALSE,"Tran";"Riqfinpro",#N/A,FALSE,"Tran"}</definedName>
    <definedName name="uuu" localSheetId="26" hidden="1">{"Riqfin97",#N/A,FALSE,"Tran";"Riqfinpro",#N/A,FALSE,"Tran"}</definedName>
    <definedName name="uuu" localSheetId="33" hidden="1">{"Riqfin97",#N/A,FALSE,"Tran";"Riqfinpro",#N/A,FALSE,"Tran"}</definedName>
    <definedName name="uuu" hidden="1">{"Riqfin97",#N/A,FALSE,"Tran";"Riqfinpro",#N/A,FALSE,"Tran"}</definedName>
    <definedName name="vv" localSheetId="26" hidden="1">{"Tab1",#N/A,FALSE,"P";"Tab2",#N/A,FALSE,"P"}</definedName>
    <definedName name="vv" localSheetId="33" hidden="1">{"Tab1",#N/A,FALSE,"P";"Tab2",#N/A,FALSE,"P"}</definedName>
    <definedName name="vv" hidden="1">{"Tab1",#N/A,FALSE,"P";"Tab2",#N/A,FALSE,"P"}</definedName>
    <definedName name="vvv" localSheetId="26" hidden="1">{"Tab1",#N/A,FALSE,"P";"Tab2",#N/A,FALSE,"P"}</definedName>
    <definedName name="vvv" localSheetId="33" hidden="1">{"Tab1",#N/A,FALSE,"P";"Tab2",#N/A,FALSE,"P"}</definedName>
    <definedName name="vvv" hidden="1">{"Tab1",#N/A,FALSE,"P";"Tab2",#N/A,FALSE,"P"}</definedName>
    <definedName name="wrn.Program." localSheetId="26" hidden="1">{"Tab1",#N/A,FALSE,"P";"Tab2",#N/A,FALSE,"P"}</definedName>
    <definedName name="wrn.Program." localSheetId="33" hidden="1">{"Tab1",#N/A,FALSE,"P";"Tab2",#N/A,FALSE,"P"}</definedName>
    <definedName name="wrn.Program." hidden="1">{"Tab1",#N/A,FALSE,"P";"Tab2",#N/A,FALSE,"P"}</definedName>
    <definedName name="wrn.Riqfin." localSheetId="26" hidden="1">{"Riqfin97",#N/A,FALSE,"Tran";"Riqfinpro",#N/A,FALSE,"Tran"}</definedName>
    <definedName name="wrn.Riqfin." localSheetId="33" hidden="1">{"Riqfin97",#N/A,FALSE,"Tran";"Riqfinpro",#N/A,FALSE,"Tran"}</definedName>
    <definedName name="wrn.Riqfin." hidden="1">{"Riqfin97",#N/A,FALSE,"Tran";"Riqfinpro",#N/A,FALSE,"Tran"}</definedName>
    <definedName name="ww" hidden="1">[4]M!#REF!</definedName>
    <definedName name="www" localSheetId="26" hidden="1">{"Riqfin97",#N/A,FALSE,"Tran";"Riqfinpro",#N/A,FALSE,"Tran"}</definedName>
    <definedName name="www" localSheetId="33" hidden="1">{"Riqfin97",#N/A,FALSE,"Tran";"Riqfinpro",#N/A,FALSE,"Tran"}</definedName>
    <definedName name="www" hidden="1">{"Riqfin97",#N/A,FALSE,"Tran";"Riqfinpro",#N/A,FALSE,"Tran"}</definedName>
    <definedName name="xx" localSheetId="26" hidden="1">{"Riqfin97",#N/A,FALSE,"Tran";"Riqfinpro",#N/A,FALSE,"Tran"}</definedName>
    <definedName name="xx" localSheetId="33" hidden="1">{"Riqfin97",#N/A,FALSE,"Tran";"Riqfinpro",#N/A,FALSE,"Tran"}</definedName>
    <definedName name="xx" hidden="1">{"Riqfin97",#N/A,FALSE,"Tran";"Riqfinpro",#N/A,FALSE,"Tran"}</definedName>
    <definedName name="xxxx" localSheetId="26" hidden="1">{"Riqfin97",#N/A,FALSE,"Tran";"Riqfinpro",#N/A,FALSE,"Tran"}</definedName>
    <definedName name="xxxx" localSheetId="33" hidden="1">{"Riqfin97",#N/A,FALSE,"Tran";"Riqfinpro",#N/A,FALSE,"Tran"}</definedName>
    <definedName name="xxxx" hidden="1">{"Riqfin97",#N/A,FALSE,"Tran";"Riqfinpro",#N/A,FALSE,"Tran"}</definedName>
    <definedName name="yy" localSheetId="26" hidden="1">{"Tab1",#N/A,FALSE,"P";"Tab2",#N/A,FALSE,"P"}</definedName>
    <definedName name="yy" localSheetId="33" hidden="1">{"Tab1",#N/A,FALSE,"P";"Tab2",#N/A,FALSE,"P"}</definedName>
    <definedName name="yy" hidden="1">{"Tab1",#N/A,FALSE,"P";"Tab2",#N/A,FALSE,"P"}</definedName>
    <definedName name="yyy" localSheetId="26" hidden="1">{"Tab1",#N/A,FALSE,"P";"Tab2",#N/A,FALSE,"P"}</definedName>
    <definedName name="yyy" localSheetId="33" hidden="1">{"Tab1",#N/A,FALSE,"P";"Tab2",#N/A,FALSE,"P"}</definedName>
    <definedName name="yyy" hidden="1">{"Tab1",#N/A,FALSE,"P";"Tab2",#N/A,FALSE,"P"}</definedName>
    <definedName name="yyyy" localSheetId="26" hidden="1">{"Riqfin97",#N/A,FALSE,"Tran";"Riqfinpro",#N/A,FALSE,"Tran"}</definedName>
    <definedName name="yyyy" localSheetId="33" hidden="1">{"Riqfin97",#N/A,FALSE,"Tran";"Riqfinpro",#N/A,FALSE,"Tran"}</definedName>
    <definedName name="yyyy" hidden="1">{"Riqfin97",#N/A,FALSE,"Tran";"Riqfinpro",#N/A,FALSE,"Tran"}</definedName>
    <definedName name="Z_95224721_0485_11D4_BFD1_00508B5F4DA4_.wvu.Cols" localSheetId="26" hidden="1">#REF!</definedName>
    <definedName name="Z_95224721_0485_11D4_BFD1_00508B5F4DA4_.wvu.Cols" localSheetId="33" hidden="1">#REF!</definedName>
    <definedName name="Z_95224721_0485_11D4_BFD1_00508B5F4DA4_.wvu.Cols" hidden="1">#REF!</definedName>
    <definedName name="zz" localSheetId="26" hidden="1">{"Tab1",#N/A,FALSE,"P";"Tab2",#N/A,FALSE,"P"}</definedName>
    <definedName name="zz" localSheetId="33" hidden="1">{"Tab1",#N/A,FALSE,"P";"Tab2",#N/A,FALSE,"P"}</definedName>
    <definedName name="zz" hidden="1">{"Tab1",#N/A,FALSE,"P";"Tab2",#N/A,FALSE,"P"}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7" l="1"/>
  <c r="G10" i="37"/>
  <c r="G9" i="37"/>
  <c r="G8" i="37"/>
  <c r="H7" i="37"/>
  <c r="G7" i="37"/>
  <c r="H6" i="37"/>
  <c r="G6" i="37"/>
  <c r="G5" i="37"/>
  <c r="G4" i="37"/>
  <c r="G3" i="37"/>
  <c r="G2" i="37"/>
  <c r="B7" i="45"/>
  <c r="AZ78" i="17"/>
  <c r="AY78" i="17"/>
  <c r="P78" i="17"/>
  <c r="O78" i="17"/>
  <c r="AZ77" i="17"/>
  <c r="AY77" i="17"/>
  <c r="P77" i="17"/>
  <c r="O77" i="17"/>
  <c r="AZ76" i="17"/>
  <c r="AY76" i="17"/>
  <c r="AZ75" i="17"/>
  <c r="AY75" i="17"/>
  <c r="AZ74" i="17"/>
  <c r="AY74" i="17"/>
  <c r="AZ73" i="17"/>
  <c r="AY73" i="17"/>
  <c r="AZ72" i="17"/>
  <c r="AY72" i="17"/>
  <c r="AZ71" i="17"/>
  <c r="AY71" i="17"/>
  <c r="AZ70" i="17"/>
  <c r="AY70" i="17"/>
  <c r="AZ69" i="17"/>
  <c r="AY69" i="17"/>
  <c r="AS69" i="17"/>
  <c r="AR69" i="17"/>
  <c r="AQ69" i="17"/>
  <c r="AP69" i="17"/>
  <c r="AO69" i="17"/>
  <c r="AN69" i="17"/>
  <c r="AM69" i="17"/>
  <c r="AL69" i="17"/>
  <c r="AK69" i="17"/>
  <c r="AJ69" i="17"/>
  <c r="AZ68" i="17"/>
  <c r="AY68" i="17"/>
  <c r="AS68" i="17"/>
  <c r="AR68" i="17"/>
  <c r="AQ68" i="17"/>
  <c r="AP68" i="17"/>
  <c r="AO68" i="17"/>
  <c r="AN68" i="17"/>
  <c r="AM68" i="17"/>
  <c r="AL68" i="17"/>
  <c r="AK68" i="17"/>
  <c r="AJ68" i="17"/>
  <c r="AZ67" i="17"/>
  <c r="AY67" i="17"/>
  <c r="AS67" i="17"/>
  <c r="AR67" i="17"/>
  <c r="AQ67" i="17"/>
  <c r="AP67" i="17"/>
  <c r="AO67" i="17"/>
  <c r="AN67" i="17"/>
  <c r="AM67" i="17"/>
  <c r="AL67" i="17"/>
  <c r="AK67" i="17"/>
  <c r="AJ67" i="17"/>
  <c r="AD67" i="17"/>
  <c r="AZ66" i="17"/>
  <c r="AY66" i="17"/>
  <c r="AS66" i="17"/>
  <c r="AR66" i="17"/>
  <c r="AQ66" i="17"/>
  <c r="AP66" i="17"/>
  <c r="AO66" i="17"/>
  <c r="AN66" i="17"/>
  <c r="AM66" i="17"/>
  <c r="AL66" i="17"/>
  <c r="AK66" i="17"/>
  <c r="AJ66" i="17"/>
  <c r="AZ65" i="17"/>
  <c r="AY65" i="17"/>
  <c r="AS65" i="17"/>
  <c r="AR65" i="17"/>
  <c r="AQ65" i="17"/>
  <c r="AP65" i="17"/>
  <c r="AO65" i="17"/>
  <c r="AN65" i="17"/>
  <c r="AM65" i="17"/>
  <c r="AL65" i="17"/>
  <c r="AK65" i="17"/>
  <c r="AJ65" i="17"/>
  <c r="AZ64" i="17"/>
  <c r="AY64" i="17"/>
  <c r="AS64" i="17"/>
  <c r="AR64" i="17"/>
  <c r="AQ64" i="17"/>
  <c r="AP64" i="17"/>
  <c r="AO64" i="17"/>
  <c r="AN64" i="17"/>
  <c r="AM64" i="17"/>
  <c r="AL64" i="17"/>
  <c r="AK64" i="17"/>
  <c r="AJ64" i="17"/>
  <c r="AZ63" i="17"/>
  <c r="AY63" i="17"/>
  <c r="AS63" i="17"/>
  <c r="AR63" i="17"/>
  <c r="AQ63" i="17"/>
  <c r="AP63" i="17"/>
  <c r="AO63" i="17"/>
  <c r="AN63" i="17"/>
  <c r="AM63" i="17"/>
  <c r="AL63" i="17"/>
  <c r="AK63" i="17"/>
  <c r="AJ63" i="17"/>
  <c r="AZ62" i="17"/>
  <c r="AY62" i="17"/>
  <c r="AS62" i="17"/>
  <c r="AR62" i="17"/>
  <c r="AQ62" i="17"/>
  <c r="AP62" i="17"/>
  <c r="AO62" i="17"/>
  <c r="AN62" i="17"/>
  <c r="AM62" i="17"/>
  <c r="AL62" i="17"/>
  <c r="AK62" i="17"/>
  <c r="AJ62" i="17"/>
  <c r="AZ61" i="17"/>
  <c r="AY61" i="17"/>
  <c r="AS61" i="17"/>
  <c r="AR61" i="17"/>
  <c r="AQ61" i="17"/>
  <c r="AP61" i="17"/>
  <c r="AO61" i="17"/>
  <c r="AN61" i="17"/>
  <c r="AM61" i="17"/>
  <c r="AL61" i="17"/>
  <c r="AK61" i="17"/>
  <c r="AJ61" i="17"/>
  <c r="AZ60" i="17"/>
  <c r="AY60" i="17"/>
  <c r="AS60" i="17"/>
  <c r="AR60" i="17"/>
  <c r="AQ60" i="17"/>
  <c r="AP60" i="17"/>
  <c r="AO60" i="17"/>
  <c r="AN60" i="17"/>
  <c r="AM60" i="17"/>
  <c r="AL60" i="17"/>
  <c r="AK60" i="17"/>
  <c r="AJ60" i="17"/>
  <c r="AZ59" i="17"/>
  <c r="AY59" i="17"/>
  <c r="AS59" i="17"/>
  <c r="AR59" i="17"/>
  <c r="AQ59" i="17"/>
  <c r="AP59" i="17"/>
  <c r="AO59" i="17"/>
  <c r="AN59" i="17"/>
  <c r="AM59" i="17"/>
  <c r="AL59" i="17"/>
  <c r="AK59" i="17"/>
  <c r="AJ59" i="17"/>
  <c r="AZ58" i="17"/>
  <c r="AY58" i="17"/>
  <c r="AS58" i="17"/>
  <c r="AR58" i="17"/>
  <c r="AQ58" i="17"/>
  <c r="AP58" i="17"/>
  <c r="AO58" i="17"/>
  <c r="AN58" i="17"/>
  <c r="AM58" i="17"/>
  <c r="AL58" i="17"/>
  <c r="AK58" i="17"/>
  <c r="AJ58" i="17"/>
  <c r="AZ57" i="17"/>
  <c r="AY57" i="17"/>
  <c r="AS57" i="17"/>
  <c r="AR57" i="17"/>
  <c r="AQ57" i="17"/>
  <c r="AP57" i="17"/>
  <c r="AO57" i="17"/>
  <c r="AN57" i="17"/>
  <c r="AM57" i="17"/>
  <c r="AL57" i="17"/>
  <c r="AK57" i="17"/>
  <c r="AJ57" i="17"/>
  <c r="AZ56" i="17"/>
  <c r="AY56" i="17"/>
  <c r="AS56" i="17"/>
  <c r="AR56" i="17"/>
  <c r="AQ56" i="17"/>
  <c r="AP56" i="17"/>
  <c r="AO56" i="17"/>
  <c r="AN56" i="17"/>
  <c r="AM56" i="17"/>
  <c r="AL56" i="17"/>
  <c r="AK56" i="17"/>
  <c r="AJ56" i="17"/>
  <c r="AZ55" i="17"/>
  <c r="AY55" i="17"/>
  <c r="AS55" i="17"/>
  <c r="AR55" i="17"/>
  <c r="AQ55" i="17"/>
  <c r="AP55" i="17"/>
  <c r="AO55" i="17"/>
  <c r="AN55" i="17"/>
  <c r="AM55" i="17"/>
  <c r="AL55" i="17"/>
  <c r="AK55" i="17"/>
  <c r="AJ55" i="17"/>
  <c r="AZ54" i="17"/>
  <c r="AY54" i="17"/>
  <c r="AS54" i="17"/>
  <c r="AR54" i="17"/>
  <c r="AQ54" i="17"/>
  <c r="AP54" i="17"/>
  <c r="AO54" i="17"/>
  <c r="AN54" i="17"/>
  <c r="AM54" i="17"/>
  <c r="AL54" i="17"/>
  <c r="AK54" i="17"/>
  <c r="AJ54" i="17"/>
  <c r="AZ53" i="17"/>
  <c r="AY53" i="17"/>
  <c r="AS53" i="17"/>
  <c r="AR53" i="17"/>
  <c r="AQ53" i="17"/>
  <c r="AP53" i="17"/>
  <c r="AO53" i="17"/>
  <c r="AN53" i="17"/>
  <c r="AM53" i="17"/>
  <c r="AL53" i="17"/>
  <c r="AK53" i="17"/>
  <c r="AJ53" i="17"/>
  <c r="AZ52" i="17"/>
  <c r="AY52" i="17"/>
  <c r="AS52" i="17"/>
  <c r="AR52" i="17"/>
  <c r="AQ52" i="17"/>
  <c r="AP52" i="17"/>
  <c r="AO52" i="17"/>
  <c r="AN52" i="17"/>
  <c r="AM52" i="17"/>
  <c r="AL52" i="17"/>
  <c r="AK52" i="17"/>
  <c r="AJ52" i="17"/>
  <c r="AZ51" i="17"/>
  <c r="AY51" i="17"/>
  <c r="AS51" i="17"/>
  <c r="AR51" i="17"/>
  <c r="AQ51" i="17"/>
  <c r="AP51" i="17"/>
  <c r="AO51" i="17"/>
  <c r="AN51" i="17"/>
  <c r="AM51" i="17"/>
  <c r="AL51" i="17"/>
  <c r="AK51" i="17"/>
  <c r="AJ51" i="17"/>
  <c r="AZ50" i="17"/>
  <c r="AY50" i="17"/>
  <c r="AS50" i="17"/>
  <c r="AR50" i="17"/>
  <c r="AQ50" i="17"/>
  <c r="AP50" i="17"/>
  <c r="AO50" i="17"/>
  <c r="AN50" i="17"/>
  <c r="AM50" i="17"/>
  <c r="AL50" i="17"/>
  <c r="AK50" i="17"/>
  <c r="AJ50" i="17"/>
  <c r="AZ49" i="17"/>
  <c r="AY49" i="17"/>
  <c r="AS49" i="17"/>
  <c r="AR49" i="17"/>
  <c r="AQ49" i="17"/>
  <c r="AP49" i="17"/>
  <c r="AO49" i="17"/>
  <c r="AN49" i="17"/>
  <c r="AM49" i="17"/>
  <c r="AL49" i="17"/>
  <c r="AK49" i="17"/>
  <c r="AJ49" i="17"/>
  <c r="AZ48" i="17"/>
  <c r="AY48" i="17"/>
  <c r="AS48" i="17"/>
  <c r="AR48" i="17"/>
  <c r="AQ48" i="17"/>
  <c r="AP48" i="17"/>
  <c r="AO48" i="17"/>
  <c r="AN48" i="17"/>
  <c r="AM48" i="17"/>
  <c r="AL48" i="17"/>
  <c r="AK48" i="17"/>
  <c r="AJ48" i="17"/>
  <c r="AZ47" i="17"/>
  <c r="AY47" i="17"/>
  <c r="AS47" i="17"/>
  <c r="AR47" i="17"/>
  <c r="AQ47" i="17"/>
  <c r="AP47" i="17"/>
  <c r="AO47" i="17"/>
  <c r="AN47" i="17"/>
  <c r="AM47" i="17"/>
  <c r="AL47" i="17"/>
  <c r="AK47" i="17"/>
  <c r="AJ47" i="17"/>
  <c r="AZ46" i="17"/>
  <c r="AY46" i="17"/>
  <c r="AS46" i="17"/>
  <c r="AR46" i="17"/>
  <c r="AQ46" i="17"/>
  <c r="AP46" i="17"/>
  <c r="AO46" i="17"/>
  <c r="AN46" i="17"/>
  <c r="AM46" i="17"/>
  <c r="AL46" i="17"/>
  <c r="AK46" i="17"/>
  <c r="AJ46" i="17"/>
  <c r="AZ45" i="17"/>
  <c r="AY45" i="17"/>
  <c r="AS45" i="17"/>
  <c r="AR45" i="17"/>
  <c r="AQ45" i="17"/>
  <c r="AP45" i="17"/>
  <c r="AO45" i="17"/>
  <c r="AN45" i="17"/>
  <c r="AM45" i="17"/>
  <c r="AL45" i="17"/>
  <c r="AK45" i="17"/>
  <c r="AJ45" i="17"/>
  <c r="AZ44" i="17"/>
  <c r="AY44" i="17"/>
  <c r="AS44" i="17"/>
  <c r="AR44" i="17"/>
  <c r="AQ44" i="17"/>
  <c r="AP44" i="17"/>
  <c r="AO44" i="17"/>
  <c r="AN44" i="17"/>
  <c r="AM44" i="17"/>
  <c r="AL44" i="17"/>
  <c r="AK44" i="17"/>
  <c r="AJ44" i="17"/>
  <c r="AZ43" i="17"/>
  <c r="AY43" i="17"/>
  <c r="AS43" i="17"/>
  <c r="AR43" i="17"/>
  <c r="AQ43" i="17"/>
  <c r="AP43" i="17"/>
  <c r="AO43" i="17"/>
  <c r="AN43" i="17"/>
  <c r="AM43" i="17"/>
  <c r="AL43" i="17"/>
  <c r="AK43" i="17"/>
  <c r="AJ43" i="17"/>
  <c r="AZ42" i="17"/>
  <c r="AY42" i="17"/>
  <c r="AS42" i="17"/>
  <c r="AR42" i="17"/>
  <c r="AQ42" i="17"/>
  <c r="AP42" i="17"/>
  <c r="AO42" i="17"/>
  <c r="AN42" i="17"/>
  <c r="AM42" i="17"/>
  <c r="AL42" i="17"/>
  <c r="AK42" i="17"/>
  <c r="AJ42" i="17"/>
  <c r="AZ41" i="17"/>
  <c r="AY41" i="17"/>
  <c r="AS41" i="17"/>
  <c r="AR41" i="17"/>
  <c r="AQ41" i="17"/>
  <c r="AP41" i="17"/>
  <c r="AO41" i="17"/>
  <c r="AN41" i="17"/>
  <c r="AM41" i="17"/>
  <c r="AL41" i="17"/>
  <c r="AK41" i="17"/>
  <c r="AJ41" i="17"/>
  <c r="AZ40" i="17"/>
  <c r="AY40" i="17"/>
  <c r="AS40" i="17"/>
  <c r="AR40" i="17"/>
  <c r="AQ40" i="17"/>
  <c r="AP40" i="17"/>
  <c r="AO40" i="17"/>
  <c r="AN40" i="17"/>
  <c r="AM40" i="17"/>
  <c r="AL40" i="17"/>
  <c r="AK40" i="17"/>
  <c r="AJ40" i="17"/>
  <c r="AZ39" i="17"/>
  <c r="AY39" i="17"/>
  <c r="AS39" i="17"/>
  <c r="AR39" i="17"/>
  <c r="AQ39" i="17"/>
  <c r="AP39" i="17"/>
  <c r="AO39" i="17"/>
  <c r="AN39" i="17"/>
  <c r="AM39" i="17"/>
  <c r="AL39" i="17"/>
  <c r="AK39" i="17"/>
  <c r="AJ39" i="17"/>
  <c r="AZ38" i="17"/>
  <c r="AY38" i="17"/>
  <c r="AS38" i="17"/>
  <c r="AR38" i="17"/>
  <c r="AQ38" i="17"/>
  <c r="AP38" i="17"/>
  <c r="AO38" i="17"/>
  <c r="AN38" i="17"/>
  <c r="AM38" i="17"/>
  <c r="AL38" i="17"/>
  <c r="AK38" i="17"/>
  <c r="AJ38" i="17"/>
  <c r="AZ37" i="17"/>
  <c r="AY37" i="17"/>
  <c r="AS37" i="17"/>
  <c r="AR37" i="17"/>
  <c r="AQ37" i="17"/>
  <c r="AP37" i="17"/>
  <c r="AO37" i="17"/>
  <c r="AN37" i="17"/>
  <c r="AM37" i="17"/>
  <c r="AL37" i="17"/>
  <c r="AK37" i="17"/>
  <c r="AJ37" i="17"/>
  <c r="AZ36" i="17"/>
  <c r="AY36" i="17"/>
  <c r="AS36" i="17"/>
  <c r="AR36" i="17"/>
  <c r="AQ36" i="17"/>
  <c r="AP36" i="17"/>
  <c r="AO36" i="17"/>
  <c r="AN36" i="17"/>
  <c r="AM36" i="17"/>
  <c r="AL36" i="17"/>
  <c r="AK36" i="17"/>
  <c r="AJ36" i="17"/>
  <c r="AZ35" i="17"/>
  <c r="AY35" i="17"/>
  <c r="AS35" i="17"/>
  <c r="AR35" i="17"/>
  <c r="AQ35" i="17"/>
  <c r="AP35" i="17"/>
  <c r="AO35" i="17"/>
  <c r="AN35" i="17"/>
  <c r="AM35" i="17"/>
  <c r="AL35" i="17"/>
  <c r="AK35" i="17"/>
  <c r="AJ35" i="17"/>
  <c r="AZ34" i="17"/>
  <c r="AY34" i="17"/>
  <c r="AS34" i="17"/>
  <c r="AR34" i="17"/>
  <c r="AQ34" i="17"/>
  <c r="AP34" i="17"/>
  <c r="AO34" i="17"/>
  <c r="AN34" i="17"/>
  <c r="AM34" i="17"/>
  <c r="AL34" i="17"/>
  <c r="AK34" i="17"/>
  <c r="AJ34" i="17"/>
  <c r="AZ33" i="17"/>
  <c r="AY33" i="17"/>
  <c r="AS33" i="17"/>
  <c r="AR33" i="17"/>
  <c r="AQ33" i="17"/>
  <c r="AP33" i="17"/>
  <c r="AO33" i="17"/>
  <c r="AN33" i="17"/>
  <c r="AM33" i="17"/>
  <c r="AL33" i="17"/>
  <c r="AK33" i="17"/>
  <c r="AJ33" i="17"/>
  <c r="AZ32" i="17"/>
  <c r="AY32" i="17"/>
  <c r="AS32" i="17"/>
  <c r="AR32" i="17"/>
  <c r="AQ32" i="17"/>
  <c r="AP32" i="17"/>
  <c r="AO32" i="17"/>
  <c r="AN32" i="17"/>
  <c r="AM32" i="17"/>
  <c r="AL32" i="17"/>
  <c r="AK32" i="17"/>
  <c r="AJ32" i="17"/>
  <c r="AZ31" i="17"/>
  <c r="AY31" i="17"/>
  <c r="AS31" i="17"/>
  <c r="AR31" i="17"/>
  <c r="AQ31" i="17"/>
  <c r="AP31" i="17"/>
  <c r="AO31" i="17"/>
  <c r="AN31" i="17"/>
  <c r="AM31" i="17"/>
  <c r="AL31" i="17"/>
  <c r="AK31" i="17"/>
  <c r="AJ31" i="17"/>
  <c r="AZ30" i="17"/>
  <c r="AY30" i="17"/>
  <c r="AS30" i="17"/>
  <c r="AR30" i="17"/>
  <c r="AQ30" i="17"/>
  <c r="AP30" i="17"/>
  <c r="AO30" i="17"/>
  <c r="AN30" i="17"/>
  <c r="AM30" i="17"/>
  <c r="AL30" i="17"/>
  <c r="AK30" i="17"/>
  <c r="AJ30" i="17"/>
  <c r="AZ29" i="17"/>
  <c r="AY29" i="17"/>
  <c r="AS29" i="17"/>
  <c r="AR29" i="17"/>
  <c r="AQ29" i="17"/>
  <c r="AP29" i="17"/>
  <c r="AO29" i="17"/>
  <c r="AN29" i="17"/>
  <c r="AM29" i="17"/>
  <c r="AL29" i="17"/>
  <c r="AK29" i="17"/>
  <c r="AJ29" i="17"/>
  <c r="AZ28" i="17"/>
  <c r="AY28" i="17"/>
  <c r="AS28" i="17"/>
  <c r="AR28" i="17"/>
  <c r="AQ28" i="17"/>
  <c r="AP28" i="17"/>
  <c r="AO28" i="17"/>
  <c r="AN28" i="17"/>
  <c r="AM28" i="17"/>
  <c r="AL28" i="17"/>
  <c r="AK28" i="17"/>
  <c r="AJ28" i="17"/>
  <c r="AZ27" i="17"/>
  <c r="AY27" i="17"/>
  <c r="AS27" i="17"/>
  <c r="AR27" i="17"/>
  <c r="AQ27" i="17"/>
  <c r="AP27" i="17"/>
  <c r="AO27" i="17"/>
  <c r="AN27" i="17"/>
  <c r="AM27" i="17"/>
  <c r="AL27" i="17"/>
  <c r="AK27" i="17"/>
  <c r="AJ27" i="17"/>
  <c r="AZ26" i="17"/>
  <c r="AY26" i="17"/>
  <c r="AS26" i="17"/>
  <c r="AR26" i="17"/>
  <c r="AQ26" i="17"/>
  <c r="AP26" i="17"/>
  <c r="AO26" i="17"/>
  <c r="AN26" i="17"/>
  <c r="AM26" i="17"/>
  <c r="AL26" i="17"/>
  <c r="AK26" i="17"/>
  <c r="AJ26" i="17"/>
  <c r="AZ25" i="17"/>
  <c r="AY25" i="17"/>
  <c r="AS25" i="17"/>
  <c r="AR25" i="17"/>
  <c r="AQ25" i="17"/>
  <c r="AP25" i="17"/>
  <c r="AO25" i="17"/>
  <c r="AN25" i="17"/>
  <c r="AM25" i="17"/>
  <c r="AL25" i="17"/>
  <c r="AK25" i="17"/>
  <c r="AJ25" i="17"/>
  <c r="AZ24" i="17"/>
  <c r="AY24" i="17"/>
  <c r="AS24" i="17"/>
  <c r="AR24" i="17"/>
  <c r="AQ24" i="17"/>
  <c r="AP24" i="17"/>
  <c r="AO24" i="17"/>
  <c r="AN24" i="17"/>
  <c r="AM24" i="17"/>
  <c r="AL24" i="17"/>
  <c r="AK24" i="17"/>
  <c r="AJ24" i="17"/>
  <c r="AZ23" i="17"/>
  <c r="AY23" i="17"/>
  <c r="AS23" i="17"/>
  <c r="AR23" i="17"/>
  <c r="AQ23" i="17"/>
  <c r="AP23" i="17"/>
  <c r="AO23" i="17"/>
  <c r="AN23" i="17"/>
  <c r="AM23" i="17"/>
  <c r="AL23" i="17"/>
  <c r="AK23" i="17"/>
  <c r="AJ23" i="17"/>
  <c r="AZ22" i="17"/>
  <c r="AY22" i="17"/>
  <c r="AS22" i="17"/>
  <c r="AR22" i="17"/>
  <c r="AQ22" i="17"/>
  <c r="AP22" i="17"/>
  <c r="AO22" i="17"/>
  <c r="AN22" i="17"/>
  <c r="AM22" i="17"/>
  <c r="AL22" i="17"/>
  <c r="AK22" i="17"/>
  <c r="AJ22" i="17"/>
  <c r="AZ21" i="17"/>
  <c r="AY21" i="17"/>
  <c r="AS21" i="17"/>
  <c r="AR21" i="17"/>
  <c r="AQ21" i="17"/>
  <c r="AP21" i="17"/>
  <c r="AO21" i="17"/>
  <c r="AN21" i="17"/>
  <c r="AM21" i="17"/>
  <c r="AL21" i="17"/>
  <c r="AK21" i="17"/>
  <c r="AJ21" i="17"/>
  <c r="AZ20" i="17"/>
  <c r="AY20" i="17"/>
  <c r="AS20" i="17"/>
  <c r="AR20" i="17"/>
  <c r="AQ20" i="17"/>
  <c r="AP20" i="17"/>
  <c r="AO20" i="17"/>
  <c r="AN20" i="17"/>
  <c r="AM20" i="17"/>
  <c r="AL20" i="17"/>
  <c r="AK20" i="17"/>
  <c r="AJ20" i="17"/>
  <c r="AZ19" i="17"/>
  <c r="AY19" i="17"/>
  <c r="AS19" i="17"/>
  <c r="AR19" i="17"/>
  <c r="AQ19" i="17"/>
  <c r="AP19" i="17"/>
  <c r="AO19" i="17"/>
  <c r="AN19" i="17"/>
  <c r="AM19" i="17"/>
  <c r="AL19" i="17"/>
  <c r="AK19" i="17"/>
  <c r="AJ19" i="17"/>
  <c r="AZ18" i="17"/>
  <c r="AY18" i="17"/>
  <c r="AS18" i="17"/>
  <c r="AR18" i="17"/>
  <c r="AQ18" i="17"/>
  <c r="AP18" i="17"/>
  <c r="AO18" i="17"/>
  <c r="AN18" i="17"/>
  <c r="AM18" i="17"/>
  <c r="AL18" i="17"/>
  <c r="AK18" i="17"/>
  <c r="AJ18" i="17"/>
  <c r="AZ17" i="17"/>
  <c r="AY17" i="17"/>
  <c r="AS17" i="17"/>
  <c r="AR17" i="17"/>
  <c r="AQ17" i="17"/>
  <c r="AP17" i="17"/>
  <c r="AO17" i="17"/>
  <c r="AN17" i="17"/>
  <c r="AM17" i="17"/>
  <c r="AL17" i="17"/>
  <c r="AK17" i="17"/>
  <c r="AJ17" i="17"/>
  <c r="AZ16" i="17"/>
  <c r="AY16" i="17"/>
  <c r="AS16" i="17"/>
  <c r="AR16" i="17"/>
  <c r="AQ16" i="17"/>
  <c r="AP16" i="17"/>
  <c r="AO16" i="17"/>
  <c r="AN16" i="17"/>
  <c r="AM16" i="17"/>
  <c r="AL16" i="17"/>
  <c r="AK16" i="17"/>
  <c r="AJ16" i="17"/>
  <c r="AZ15" i="17"/>
  <c r="AY15" i="17"/>
  <c r="AS15" i="17"/>
  <c r="AR15" i="17"/>
  <c r="AQ15" i="17"/>
  <c r="AP15" i="17"/>
  <c r="AO15" i="17"/>
  <c r="AN15" i="17"/>
  <c r="AM15" i="17"/>
  <c r="AL15" i="17"/>
  <c r="AK15" i="17"/>
  <c r="AJ15" i="17"/>
  <c r="AZ14" i="17"/>
  <c r="AY14" i="17"/>
  <c r="AS14" i="17"/>
  <c r="AR14" i="17"/>
  <c r="AQ14" i="17"/>
  <c r="AP14" i="17"/>
  <c r="AO14" i="17"/>
  <c r="AN14" i="17"/>
  <c r="AM14" i="17"/>
  <c r="AL14" i="17"/>
  <c r="AK14" i="17"/>
  <c r="AJ14" i="17"/>
  <c r="AZ13" i="17"/>
  <c r="AY13" i="17"/>
  <c r="AS13" i="17"/>
  <c r="AR13" i="17"/>
  <c r="AQ13" i="17"/>
  <c r="AP13" i="17"/>
  <c r="AO13" i="17"/>
  <c r="AN13" i="17"/>
  <c r="AM13" i="17"/>
  <c r="AL13" i="17"/>
  <c r="AK13" i="17"/>
  <c r="AJ13" i="17"/>
  <c r="AZ12" i="17"/>
  <c r="AY12" i="17"/>
  <c r="AS12" i="17"/>
  <c r="AR12" i="17"/>
  <c r="AQ12" i="17"/>
  <c r="AP12" i="17"/>
  <c r="AO12" i="17"/>
  <c r="AN12" i="17"/>
  <c r="AM12" i="17"/>
  <c r="AL12" i="17"/>
  <c r="AK12" i="17"/>
  <c r="AJ12" i="17"/>
  <c r="AZ11" i="17"/>
  <c r="AY11" i="17"/>
  <c r="AS11" i="17"/>
  <c r="AR11" i="17"/>
  <c r="AQ11" i="17"/>
  <c r="AP11" i="17"/>
  <c r="AO11" i="17"/>
  <c r="AN11" i="17"/>
  <c r="AM11" i="17"/>
  <c r="AL11" i="17"/>
  <c r="AK11" i="17"/>
  <c r="AJ11" i="17"/>
  <c r="AZ10" i="17"/>
  <c r="AY10" i="17"/>
  <c r="AS10" i="17"/>
  <c r="AR10" i="17"/>
  <c r="AQ10" i="17"/>
  <c r="AP10" i="17"/>
  <c r="AO10" i="17"/>
  <c r="AN10" i="17"/>
  <c r="AM10" i="17"/>
  <c r="AL10" i="17"/>
  <c r="AK10" i="17"/>
  <c r="AJ10" i="17"/>
  <c r="AZ9" i="17"/>
  <c r="AY9" i="17"/>
  <c r="AS9" i="17"/>
  <c r="AR9" i="17"/>
  <c r="AQ9" i="17"/>
  <c r="AP9" i="17"/>
  <c r="AO9" i="17"/>
  <c r="AN9" i="17"/>
  <c r="AM9" i="17"/>
  <c r="AL9" i="17"/>
  <c r="AK9" i="17"/>
  <c r="AJ9" i="17"/>
  <c r="AZ8" i="17"/>
  <c r="AY8" i="17"/>
  <c r="AS8" i="17"/>
  <c r="AR8" i="17"/>
  <c r="AQ8" i="17"/>
  <c r="AP8" i="17"/>
  <c r="AO8" i="17"/>
  <c r="AN8" i="17"/>
  <c r="AM8" i="17"/>
  <c r="AL8" i="17"/>
  <c r="AK8" i="17"/>
  <c r="AJ8" i="17"/>
  <c r="AZ7" i="17"/>
  <c r="AY7" i="17"/>
  <c r="AS7" i="17"/>
  <c r="AR7" i="17"/>
  <c r="AQ7" i="17"/>
  <c r="AP7" i="17"/>
  <c r="AO7" i="17"/>
  <c r="AN7" i="17"/>
  <c r="AM7" i="17"/>
  <c r="AL7" i="17"/>
  <c r="AK7" i="17"/>
  <c r="AJ7" i="17"/>
  <c r="AZ6" i="17"/>
  <c r="AY6" i="17"/>
  <c r="AS6" i="17"/>
  <c r="AR6" i="17"/>
  <c r="AQ6" i="17"/>
  <c r="AP6" i="17"/>
  <c r="AO6" i="17"/>
  <c r="AN6" i="17"/>
  <c r="AM6" i="17"/>
  <c r="AL6" i="17"/>
  <c r="AK6" i="17"/>
  <c r="AJ6" i="17"/>
  <c r="AZ5" i="17"/>
  <c r="AY5" i="17"/>
  <c r="AS5" i="17"/>
  <c r="AR5" i="17"/>
  <c r="AQ5" i="17"/>
  <c r="AP5" i="17"/>
  <c r="AO5" i="17"/>
  <c r="AN5" i="17"/>
  <c r="AM5" i="17"/>
  <c r="AL5" i="17"/>
  <c r="AK5" i="17"/>
  <c r="AJ5" i="17"/>
  <c r="AZ4" i="17"/>
  <c r="AY4" i="17"/>
  <c r="AS4" i="17"/>
  <c r="AR4" i="17"/>
  <c r="AQ4" i="17"/>
  <c r="AP4" i="17"/>
  <c r="AO4" i="17"/>
  <c r="AN4" i="17"/>
  <c r="AM4" i="17"/>
  <c r="AL4" i="17"/>
  <c r="AK4" i="17"/>
  <c r="AJ4" i="17"/>
  <c r="AZ3" i="17"/>
  <c r="AY3" i="17"/>
  <c r="AS3" i="17"/>
  <c r="AR3" i="17"/>
  <c r="AQ3" i="17"/>
  <c r="AP3" i="17"/>
  <c r="AO3" i="17"/>
  <c r="AN3" i="17"/>
  <c r="AM3" i="17"/>
  <c r="AL3" i="17"/>
  <c r="AK3" i="17"/>
  <c r="AJ3" i="17"/>
  <c r="AZ2" i="17"/>
  <c r="AY2" i="17"/>
  <c r="AS2" i="17"/>
  <c r="AR2" i="17"/>
  <c r="AQ2" i="17"/>
  <c r="AP2" i="17"/>
  <c r="AO2" i="17"/>
  <c r="AN2" i="17"/>
  <c r="AM2" i="17"/>
  <c r="AL2" i="17"/>
  <c r="AK2" i="17"/>
  <c r="AJ2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HAXDMZWEB1$</author>
  </authors>
  <commentList>
    <comment ref="A66" authorId="0" shapeId="0" xr:uid="{33B5489F-F940-4881-AEC0-57C19D905B3E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  <comment ref="A67" authorId="0" shapeId="0" xr:uid="{4CD5707F-1394-4331-94C0-19E0E6186218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  <comment ref="A68" authorId="0" shapeId="0" xr:uid="{CEDAC563-7AE8-4929-AE28-1F774B61EB98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  <comment ref="A69" authorId="0" shapeId="0" xr:uid="{68CADAC3-8A99-49A6-A260-ECBC982035F4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  <comment ref="A70" authorId="0" shapeId="0" xr:uid="{15971D45-2DCB-4296-A002-C5135622DD45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  <comment ref="A71" authorId="0" shapeId="0" xr:uid="{8D5C40FF-EC7B-4E80-83DE-997C33381385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  <comment ref="A72" authorId="0" shapeId="0" xr:uid="{A81C3096-8BDC-4F77-A7ED-F3FC1AF8D8D4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  <comment ref="A73" authorId="0" shapeId="0" xr:uid="{23C2559D-B74D-40FC-BA13-2EC6ED1207AB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  <comment ref="A74" authorId="0" shapeId="0" xr:uid="{49402A6F-C77C-4C00-AB04-476754DD280B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  <comment ref="A75" authorId="0" shapeId="0" xr:uid="{1F292794-A05A-40C6-A4B1-FF0882AF635D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  <comment ref="A76" authorId="0" shapeId="0" xr:uid="{22D8E590-65B2-4387-8669-4004449A9662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  <comment ref="A102" authorId="0" shapeId="0" xr:uid="{848DC225-B5FB-40AE-8465-D12804167E63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  <comment ref="H102" authorId="0" shapeId="0" xr:uid="{80A1E6A5-DA33-4217-8901-B32048DB3A50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  <comment ref="A103" authorId="0" shapeId="0" xr:uid="{02D27560-9423-4B97-B0A4-F34EFE8E9B6B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  <comment ref="H103" authorId="0" shapeId="0" xr:uid="{193CB3D5-12EC-41D2-AFBD-7C63A3C2CFA9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  <comment ref="A104" authorId="0" shapeId="0" xr:uid="{5A627C74-4EE4-48C2-A435-91E6907C5B85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  <comment ref="H104" authorId="0" shapeId="0" xr:uid="{B1E563C6-03DF-4D5E-8D47-6BEBF5907CE6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  <comment ref="A105" authorId="0" shapeId="0" xr:uid="{4E5325B6-1797-48B4-9FD2-6CDE26E3C476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  <comment ref="H105" authorId="0" shapeId="0" xr:uid="{23727FA1-F9F7-4651-93E1-992A4279ED41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  <comment ref="A106" authorId="0" shapeId="0" xr:uid="{0926197B-C4CD-40A6-8BE1-DD38844C9392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  <comment ref="H106" authorId="0" shapeId="0" xr:uid="{DB5ADD31-4B60-4567-A2E3-CA95F4DA7C51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  <comment ref="A107" authorId="0" shapeId="0" xr:uid="{64E62CD5-1D41-45BE-8EEC-A0B83CBDCFE4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  <comment ref="H107" authorId="0" shapeId="0" xr:uid="{58114672-C774-48B1-8C0A-26D71F6F6727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  <comment ref="A108" authorId="0" shapeId="0" xr:uid="{91CD39AD-E9FB-4D9D-87CB-3FBEBAF61753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  <comment ref="H108" authorId="0" shapeId="0" xr:uid="{194D562B-B035-4357-BBA7-77F4EAF67064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  <comment ref="A109" authorId="0" shapeId="0" xr:uid="{65FEB178-B1AF-4AD6-BDD6-7EF9C39A00CF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  <comment ref="H109" authorId="0" shapeId="0" xr:uid="{FFC95FCD-D3F2-4FAD-8B7D-4F3969E07560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  <comment ref="A110" authorId="0" shapeId="0" xr:uid="{9EAEC511-4770-4560-A0C8-379911DB33AF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  <comment ref="H110" authorId="0" shapeId="0" xr:uid="{434CB6D7-934F-4B03-824A-10FC42C717AC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  <comment ref="A111" authorId="0" shapeId="0" xr:uid="{2B63EB30-D06D-4A25-9D54-24DF9BD33B2F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  <comment ref="H111" authorId="0" shapeId="0" xr:uid="{0F1CDCFE-AB5C-47D5-955C-431D2A2FDDCE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  <comment ref="A112" authorId="0" shapeId="0" xr:uid="{6570B4DC-32DB-48EE-92C9-58144EE3CDF4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  <comment ref="H112" authorId="0" shapeId="0" xr:uid="{FA1D32E1-3703-4246-91D6-49F1D80A7252}">
      <text>
        <r>
          <rPr>
            <sz val="8"/>
            <color rgb="FF000000"/>
            <rFont val="Tahoma"/>
            <family val="2"/>
          </rPr>
          <t xml:space="preserve">Bráðabirgðatölur.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Elín Guðjónsdóttir</author>
  </authors>
  <commentList>
    <comment ref="B23" authorId="0" shapeId="0" xr:uid="{A19C20A6-AA4F-46C4-955F-2BF0AE059A49}">
      <text>
        <r>
          <rPr>
            <b/>
            <sz val="9"/>
            <color indexed="81"/>
            <rFont val="Tahoma"/>
            <family val="2"/>
          </rPr>
          <t>Elín Guðjónsdóttir:</t>
        </r>
        <r>
          <rPr>
            <sz val="9"/>
            <color indexed="81"/>
            <rFont val="Tahoma"/>
            <family val="2"/>
          </rPr>
          <t xml:space="preserve">
Skattar og trgj ríkis/VLF 2019:
lækkar úr 25,6% í 25,0% við að VLF hækkar úr 2.970 ma. í 3.045 ma. milli september 2020 og mars 2021. Nánari skýringar hér á eftir:
30/11/2020 heildarendurskoðun þjóðhagsreikninga birt, VLF 2019 hækkar um 49 ma. vegna heildarendurskoðunarinnar
26/2/2021 fyrsta birting þjóðhagsreikninga 2020 - um leið er VLF 2019 hækkuð úr 3.019 í 3.045 ma., en sú hækkun skýrist að stærstu leyti af atvinnuvegafjárfestingu
VLF 2019:
birting í september 2020: 2.970 ma.
heildarendurskoðun, birt 30/11: 3.019 ma.
birting 26. febr. 2021: 3.045 ma.
761 af 2.970 = 25,6%
761 af 3.019 = 25,2%
761 af 3.045 = 25,0%
761 ma. = skattar+trgj skv. birtingu Hagstofu í sept. 2020. Breytist ekki fyrr en í birtingunni 12. mars 2021.
</t>
        </r>
      </text>
    </comment>
  </commentList>
</comments>
</file>

<file path=xl/sharedStrings.xml><?xml version="1.0" encoding="utf-8"?>
<sst xmlns="http://schemas.openxmlformats.org/spreadsheetml/2006/main" count="568" uniqueCount="375">
  <si>
    <t>Fjármálaáætlun 2024-2028</t>
  </si>
  <si>
    <t>Útgjöld</t>
  </si>
  <si>
    <t>Framleiðsla</t>
  </si>
  <si>
    <t>Dags</t>
  </si>
  <si>
    <t>Ferðaþjónusta</t>
  </si>
  <si>
    <t>Byggingarstarfsemi og mannvirkjagerð</t>
  </si>
  <si>
    <t>Opinberi geirinn</t>
  </si>
  <si>
    <t>Aðrar atvinnugreinar</t>
  </si>
  <si>
    <t>Alls</t>
  </si>
  <si>
    <t>Ísland</t>
  </si>
  <si>
    <t>Austurríki</t>
  </si>
  <si>
    <t>Grikkland</t>
  </si>
  <si>
    <t>Þýskaland</t>
  </si>
  <si>
    <t>Írland</t>
  </si>
  <si>
    <t>Noregur</t>
  </si>
  <si>
    <t>Belgía</t>
  </si>
  <si>
    <t>Holland</t>
  </si>
  <si>
    <t>Portúgal</t>
  </si>
  <si>
    <t>Svíþjóð</t>
  </si>
  <si>
    <t>Frakkland</t>
  </si>
  <si>
    <t>Kýpur</t>
  </si>
  <si>
    <t>Danmörk</t>
  </si>
  <si>
    <t>Spánn</t>
  </si>
  <si>
    <t>Finnland</t>
  </si>
  <si>
    <t>Malta</t>
  </si>
  <si>
    <t>Lúxemborg</t>
  </si>
  <si>
    <t>Ítalía</t>
  </si>
  <si>
    <t>Hækkun launa milli 4. ársfjórðungs 2018 og 2022</t>
  </si>
  <si>
    <t>Söluverðmæti hlutar í Íslandsbanka til þessa</t>
  </si>
  <si>
    <t>108 ma. kr.</t>
  </si>
  <si>
    <t>Kostnaður við 1. áfanga nýs Landspítala</t>
  </si>
  <si>
    <t>156 ma. kr.</t>
  </si>
  <si>
    <t>Mögulegt heildar-söluverðmæti Íslandsbanka</t>
  </si>
  <si>
    <t>208 ma. kr.</t>
  </si>
  <si>
    <t>Heildarkostnaður við nýjan Landspítala (með 2. áfanga)</t>
  </si>
  <si>
    <t>211 ma. kr.</t>
  </si>
  <si>
    <t>Upphæð</t>
  </si>
  <si>
    <t>Nýi Landspítalinn, 1. áfangi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</si>
  <si>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</si>
  <si>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</si>
  <si>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</si>
  <si>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</si>
  <si>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</si>
  <si>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</si>
  <si>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</si>
  <si>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</si>
  <si>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</si>
  <si>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</si>
  <si>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</si>
  <si>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</si>
  <si>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</si>
  <si>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</si>
  <si>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</si>
  <si>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</si>
  <si>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</si>
  <si>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</si>
  <si>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</si>
  <si>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Útflutningur í hugverkaiðnaði</t>
  </si>
  <si>
    <t>Kaupmáttur á vinnustund</t>
  </si>
  <si>
    <t>þ.a. verkafólk á almennum vinnumarkaði</t>
  </si>
  <si>
    <t>Rauntölur</t>
  </si>
  <si>
    <t>Fjármálaáætlun 2021-2025</t>
  </si>
  <si>
    <t>Vegaframkvæmdir og Betri samgöngur*</t>
  </si>
  <si>
    <t>Isavia</t>
  </si>
  <si>
    <t>Orkufyrirtæki í ríkiseigu**</t>
  </si>
  <si>
    <t>Framleiðnivöxtur</t>
  </si>
  <si>
    <t>2_1</t>
  </si>
  <si>
    <t>Launahækkanir í V-Evrópu</t>
  </si>
  <si>
    <t>Sala á Íslandsbanka skilar verðmætum</t>
  </si>
  <si>
    <t>Kaupmáttur launa</t>
  </si>
  <si>
    <t>Skuldir hins opinbera</t>
  </si>
  <si>
    <t>Útgjöld og framleiðsla</t>
  </si>
  <si>
    <t>Árstíðarleiðrétt fjölgun starfa</t>
  </si>
  <si>
    <t>Fjárfestingaráform</t>
  </si>
  <si>
    <t>2_2</t>
  </si>
  <si>
    <t>Börn</t>
  </si>
  <si>
    <t>Á vinnufærum aldri</t>
  </si>
  <si>
    <t>67 ára og eldri</t>
  </si>
  <si>
    <t>80 ára og eldri</t>
  </si>
  <si>
    <t>2028</t>
  </si>
  <si>
    <t>Hlutfallsleg fjölgun aldurshópa</t>
  </si>
  <si>
    <t>2_3</t>
  </si>
  <si>
    <t>Bjartsýn sviðsmynd</t>
  </si>
  <si>
    <t>Svartsýn sviðsmynd</t>
  </si>
  <si>
    <t>Grunnspá</t>
  </si>
  <si>
    <t>Landsframleiðsla í mismunandi sviðsmyndum</t>
  </si>
  <si>
    <t>Vísitala hagsveiflu</t>
  </si>
  <si>
    <t>Lægsta mat</t>
  </si>
  <si>
    <t>Lægsta og hæsta mat</t>
  </si>
  <si>
    <t>Meðaltal</t>
  </si>
  <si>
    <t>Fyrirtæki með starfsemi nærri eða umfram hámarksframleiðslugetu (v. ás)</t>
  </si>
  <si>
    <t>Meðaltal tímabilsins</t>
  </si>
  <si>
    <t>Fyrirtæki sem búa við skort á starfsfólki (v. ás)</t>
  </si>
  <si>
    <t>NF-vísitala (h. ás)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</si>
  <si>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</si>
  <si>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</si>
  <si>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</si>
  <si>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</si>
  <si>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</si>
  <si>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</si>
  <si>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</si>
  <si>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</si>
  <si>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</si>
  <si>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</si>
  <si>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</si>
  <si>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</si>
  <si>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</si>
  <si>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</si>
  <si>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</si>
  <si>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</si>
  <si>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</si>
  <si>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</si>
  <si>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</si>
  <si>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</si>
  <si>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</si>
  <si>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</si>
  <si>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</si>
  <si>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</si>
  <si>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</si>
  <si>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</si>
  <si>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</si>
  <si>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</si>
  <si>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</si>
  <si>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</si>
  <si>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</si>
  <si>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</si>
  <si>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</si>
  <si>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</si>
  <si>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</si>
  <si>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</si>
  <si>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</si>
  <si>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</si>
  <si>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</si>
  <si>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</si>
  <si>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</si>
  <si>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</si>
  <si>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</si>
  <si>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</si>
  <si>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</si>
  <si>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</si>
  <si>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</si>
  <si>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</si>
  <si>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</si>
  <si>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</si>
  <si>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</si>
  <si>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</si>
  <si>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</si>
  <si>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</si>
  <si>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</si>
  <si>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</si>
  <si>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</si>
  <si>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</si>
  <si>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</si>
  <si>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</si>
  <si>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</si>
  <si>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</si>
  <si>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</si>
  <si>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</si>
  <si>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</si>
  <si>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</si>
  <si>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</si>
  <si>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</si>
  <si>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</si>
  <si>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</si>
  <si>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</si>
  <si>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</si>
  <si>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</si>
  <si>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</si>
  <si>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Þensla í hagkerfinu</t>
  </si>
  <si>
    <t>Mat á hverjum tíma</t>
  </si>
  <si>
    <t>Mat m.v. núverandi upplýsingar</t>
  </si>
  <si>
    <t>Mat á stöðu hagsveiflunnar</t>
  </si>
  <si>
    <t>Hámark innan ESB</t>
  </si>
  <si>
    <t>ESB meðaltal</t>
  </si>
  <si>
    <t>Fjárfesting í rannsóknum og þróun</t>
  </si>
  <si>
    <t>Meginsviðsmynd</t>
  </si>
  <si>
    <t>Grunnsviðsmynd (án ólögfestra skattabreytinga)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</si>
  <si>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</si>
  <si>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</si>
  <si>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</si>
  <si>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</si>
  <si>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</si>
  <si>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</si>
  <si>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</si>
  <si>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</si>
  <si>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</si>
  <si>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</si>
  <si>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</si>
  <si>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Skatttekjur og tryggingagjöld án óreglulegra liða</t>
  </si>
  <si>
    <t>Category</t>
  </si>
  <si>
    <t>Series 1</t>
  </si>
  <si>
    <t>Ríkisskuldabréf</t>
  </si>
  <si>
    <t>Erlend lán</t>
  </si>
  <si>
    <t>Önnur innlend lán</t>
  </si>
  <si>
    <t>Endurgreiðsluferill lána ríkissjóðs</t>
  </si>
  <si>
    <t>Annað 1%</t>
  </si>
  <si>
    <t>Stuðningslán v. Covid-19 1%</t>
  </si>
  <si>
    <t>Landsvirkjun 3%</t>
  </si>
  <si>
    <t>LÍN 7%</t>
  </si>
  <si>
    <t>Byggðastofnun 1%</t>
  </si>
  <si>
    <t>ÍL-sjóður 87%</t>
  </si>
  <si>
    <t>Veittar ríkisábyrgðir</t>
  </si>
  <si>
    <t xml:space="preserve"> </t>
  </si>
  <si>
    <t>Hrein lífeyrisskuldbinding A1-hluta ríkissjóðs, ma.kr. (v-ás)</t>
  </si>
  <si>
    <t>Hrein lífeyrisskuldbinding A1-hluta ríkissjóðs, % af VLF (h-ás)</t>
  </si>
  <si>
    <t>Lífeyrisskuldbindingar</t>
  </si>
  <si>
    <t>3_1</t>
  </si>
  <si>
    <t>Tekjur (h-ás)</t>
  </si>
  <si>
    <t>Gjöld (h-ás)</t>
  </si>
  <si>
    <t>Fjármálastefna</t>
  </si>
  <si>
    <t>Afkoma hins opinbera sem hlutfall af VLF</t>
  </si>
  <si>
    <t>Skuldir skv. skuldareglu</t>
  </si>
  <si>
    <t>Skuldaregla</t>
  </si>
  <si>
    <t>Skuldir hins opinbera 2018-2028</t>
  </si>
  <si>
    <t>Nýja-Sjáland</t>
  </si>
  <si>
    <t>Kórea</t>
  </si>
  <si>
    <t>Lettland</t>
  </si>
  <si>
    <t>Slóvakía</t>
  </si>
  <si>
    <t>Ástralía</t>
  </si>
  <si>
    <t>Sviss</t>
  </si>
  <si>
    <t>Eistland</t>
  </si>
  <si>
    <t>Tékkland</t>
  </si>
  <si>
    <t>Japan</t>
  </si>
  <si>
    <t>Slóvenía</t>
  </si>
  <si>
    <t>Ísrael</t>
  </si>
  <si>
    <t>Litháen</t>
  </si>
  <si>
    <t>Bandaríkin</t>
  </si>
  <si>
    <t>Bretland</t>
  </si>
  <si>
    <t>Kanada</t>
  </si>
  <si>
    <t>Land</t>
  </si>
  <si>
    <t>Viðsnúningur í frumjöfnuði eftir heimsfaraldur (br. Milli 2020-2023)</t>
  </si>
  <si>
    <t>Samanburður milli landa á breytingu í frumjöfnuði milli 2020-2023</t>
  </si>
  <si>
    <t>Verðbólga (h-ás)</t>
  </si>
  <si>
    <t>Hagvöxtur (v-ás)</t>
  </si>
  <si>
    <t>Andorra</t>
  </si>
  <si>
    <t>San Marínó</t>
  </si>
  <si>
    <t>Púertó Ríkó</t>
  </si>
  <si>
    <t>Hagvaxtarhorfur og verðbólga</t>
  </si>
  <si>
    <t>Heildarafkoma (v-ás)</t>
  </si>
  <si>
    <t>Fjármálastefna (v-ás)</t>
  </si>
  <si>
    <t>Skuldir ríkissjóðs (v-ás)</t>
  </si>
  <si>
    <t>Skuldir sveitarfélaga (v-ás)</t>
  </si>
  <si>
    <t>Skuldir h.op. í fjármálaáætlun 2024-2028 (h-ás)</t>
  </si>
  <si>
    <t>Skuldaregla, (h-ás)</t>
  </si>
  <si>
    <t>Skuldir h.op. í fjármálaáætlun 2023-2027 (h-ás)</t>
  </si>
  <si>
    <t>Skuldir h.op. í fjármálaáætlun 2022-2026 (h-ás)</t>
  </si>
  <si>
    <t>Skuldir h.op. í fjármálaáætlun 2021-2025 (h-ás)</t>
  </si>
  <si>
    <t>Skuldir hins opinbera, samanburður við fyrri áætlanir</t>
  </si>
  <si>
    <t>3_2_2</t>
  </si>
  <si>
    <t>Heildartekjur (h-ás)</t>
  </si>
  <si>
    <t>Heildargjöld (h-ás)</t>
  </si>
  <si>
    <t>Samgöngur</t>
  </si>
  <si>
    <t>Beinar aðgerðir</t>
  </si>
  <si>
    <t>Skattstyrkir</t>
  </si>
  <si>
    <t>Framlög til loftslagsmála</t>
  </si>
  <si>
    <t>Samtals</t>
  </si>
  <si>
    <t>Umfang aðgerða í loftlagsmálum</t>
  </si>
  <si>
    <t>Stuðningur við hreinorkubíla</t>
  </si>
  <si>
    <t>Hreinorkubílar - VSK niðurfelling</t>
  </si>
  <si>
    <t>Tengiltvinnbílar - VSK niðurfelling</t>
  </si>
  <si>
    <t>Þungaflutningar í Orkusjóð</t>
  </si>
  <si>
    <t>Bílaleigur í Orkusjóð</t>
  </si>
  <si>
    <t>Ný framlög í Orkusjóð</t>
  </si>
  <si>
    <t>3_2_4</t>
  </si>
  <si>
    <t>Aðhaldsstig ríkissjóðs</t>
  </si>
  <si>
    <t>3_2_3</t>
  </si>
  <si>
    <t>Húsnæðisstuðningur ríkissjóðs</t>
  </si>
  <si>
    <t>Skattfrjáls ráðstöfun - almennt úrræði</t>
  </si>
  <si>
    <t>Skattfrjáls ráðstöfun - "Fyrsta fasteign"</t>
  </si>
  <si>
    <t>Afsláttur á fjárm.t.sk. vegna leigutekna</t>
  </si>
  <si>
    <t>50% afsláttur á stimpilgjaldi v. fyrstu kaupa</t>
  </si>
  <si>
    <t>Endurgr. VSK til byggjenda íbúðarhúsnæðis</t>
  </si>
  <si>
    <t>Frumjöfnuður</t>
  </si>
  <si>
    <t>Frumjöfnuður skv. Fjármálaáætlun 2021-2025</t>
  </si>
  <si>
    <t>Frumjöfnuður ríkissjóðs hefur reynst betri en áður var spáð</t>
  </si>
  <si>
    <t>2023*</t>
  </si>
  <si>
    <t>Útflutningur hugverkaiðnaðar</t>
  </si>
  <si>
    <t>atvinnuleysi</t>
  </si>
  <si>
    <t>Fjölgun starfa og atvinnuleysi</t>
  </si>
  <si>
    <t>Áætluð fjárfesting í uppbyggingu nýs Landspítala</t>
  </si>
  <si>
    <t>Framleiðnivöxtur hefur helmingast</t>
  </si>
  <si>
    <t>Breyting í hagsveifluleiðréttum frumjöfnuði ríkissjóðs</t>
  </si>
  <si>
    <t>Fjármálstefna (með óvissubili)</t>
  </si>
  <si>
    <t>Sviðsmyndir um afkomuþróun</t>
  </si>
  <si>
    <t>R1</t>
  </si>
  <si>
    <t>R2</t>
  </si>
  <si>
    <t>Umsóknir um alþjóðlega vernd</t>
  </si>
  <si>
    <t>Umsækjendur</t>
  </si>
  <si>
    <t>Veitt vernd</t>
  </si>
  <si>
    <t>2023 Áætlun</t>
  </si>
  <si>
    <t>2024 Áætlun</t>
  </si>
  <si>
    <t>FÁ 23-27</t>
  </si>
  <si>
    <t>FÁ 24-28</t>
  </si>
  <si>
    <t>Fjárlög 
2023</t>
  </si>
  <si>
    <t>Áætl. aukal. 
kostn. 2023</t>
  </si>
  <si>
    <t>Kostnaður við móttöku flóttafólks</t>
  </si>
  <si>
    <t>Heildarjöfnuður</t>
  </si>
  <si>
    <t>Afkoma ríkissjóðs</t>
  </si>
  <si>
    <t>Afkoma hins opinbera</t>
  </si>
  <si>
    <t>Skuldir ríkissjóðs skv. fjármálareglu</t>
  </si>
  <si>
    <t>3_2_1</t>
  </si>
  <si>
    <t>Heildar og frumjöfnuður ríissjóðs</t>
  </si>
  <si>
    <t>2022
Horfur
(des. 22)</t>
  </si>
  <si>
    <t>2022
Brb.
(mar. 23)</t>
  </si>
  <si>
    <t>2023
Fjárlög
(des. 22)</t>
  </si>
  <si>
    <t>2023
Fjármála-
áætlun</t>
  </si>
  <si>
    <t>Heilbrigðismál</t>
  </si>
  <si>
    <t>Félags-, húsnæðis- og tryggingamál</t>
  </si>
  <si>
    <t>Mennta- og menningarmál</t>
  </si>
  <si>
    <t>Samgöngu- og fjarskiptamál</t>
  </si>
  <si>
    <t>Skatta-, eigna- og fjármálaumsýsla</t>
  </si>
  <si>
    <t>Almanna- og réttaröryggi</t>
  </si>
  <si>
    <t>Nýsköpun, rannsóknir og þekkingargreinar</t>
  </si>
  <si>
    <t>Utanríkismál og alþjóð. þróunarsamvinna</t>
  </si>
  <si>
    <t>Umhverfis- og orkumál</t>
  </si>
  <si>
    <t>Önnur málefnasvið</t>
  </si>
  <si>
    <t>Hlutfallsleg skipting rammasettra útgjalda 2024-2028</t>
  </si>
  <si>
    <t>Kökusamsetning</t>
  </si>
  <si>
    <t>Áætlun 2024</t>
  </si>
  <si>
    <t>Laun og kaup á vöru og þjónustu</t>
  </si>
  <si>
    <t>Vaxtagjöld</t>
  </si>
  <si>
    <t>Fjárframlög</t>
  </si>
  <si>
    <t>Aðrar tilfærslur</t>
  </si>
  <si>
    <t>Fjárfestingar</t>
  </si>
  <si>
    <t>Hagræn skipting útgjalda</t>
  </si>
  <si>
    <t>R6</t>
  </si>
  <si>
    <t>Stofnframlög*</t>
  </si>
  <si>
    <t>Húsnæðisbætur*</t>
  </si>
  <si>
    <t>Vaxtabætur*</t>
  </si>
  <si>
    <t>R7</t>
  </si>
  <si>
    <t>Landbúnaður og landnotkun</t>
  </si>
  <si>
    <t>Vöxtur landsframleiðslu</t>
  </si>
  <si>
    <t>Vaxtabyrði</t>
  </si>
  <si>
    <t>Afgangsliður óháður rekstri</t>
  </si>
  <si>
    <t>Breyting í skuldahlutfalli ríkissjóðs</t>
  </si>
  <si>
    <t>Skuldaframlag ríkissjóðs</t>
  </si>
  <si>
    <t>3_3</t>
  </si>
  <si>
    <t>Skuldir sveitarfélaga</t>
  </si>
  <si>
    <t>Fjármálaáætlun 2023-2027</t>
  </si>
  <si>
    <t>Ávöxtrunarkrafa 5 ára ríkisbréfa</t>
  </si>
  <si>
    <t>Skatttekjur á hvern bíl í umferð</t>
  </si>
  <si>
    <t>Tilfærslur án ráðstafana</t>
  </si>
  <si>
    <t>Tilfærslur án atv.l.bóta og án ráðstafana</t>
  </si>
  <si>
    <t>Samneysla</t>
  </si>
  <si>
    <t>Verg fjárfesting</t>
  </si>
  <si>
    <t>Tilfærslur yfir meðaltali á tímabili áætlunarinnar</t>
  </si>
  <si>
    <t>Vaxtagjöld af lánum</t>
  </si>
  <si>
    <t>Verðbætur</t>
  </si>
  <si>
    <t>Vextir af ófjármögnuðum lífeyrisskuldbindingum</t>
  </si>
  <si>
    <t>Vaxtagjöld í FÁ 2023-2027, % af VLF, h. ás</t>
  </si>
  <si>
    <t>Vaxtagjöld, % af VLF, h. ás</t>
  </si>
  <si>
    <t>Fjármálaáætlun 2024-2028, h-ás</t>
  </si>
  <si>
    <t>Fjármálaáætlun 2023-2027, h-ás</t>
  </si>
  <si>
    <t>Horfur um þróun skulda ríkissjóðs</t>
  </si>
  <si>
    <t>Endurfjármögnun er stærsti hluti nýrrar lántöku hjá ríkissjóði</t>
  </si>
  <si>
    <t>Tekin lán</t>
  </si>
  <si>
    <t>Greiddar afborganir</t>
  </si>
  <si>
    <t>Aðrar breytingar</t>
  </si>
  <si>
    <t>samtals</t>
  </si>
  <si>
    <t>Lánsfjárjöfnuður</t>
  </si>
  <si>
    <t>Endurlán</t>
  </si>
  <si>
    <t>Innheimtar afborganir</t>
  </si>
  <si>
    <t>Greiðsluafkoma án vaxtagjalda</t>
  </si>
  <si>
    <t>Greidd vaxtagjöld</t>
  </si>
  <si>
    <t>Innborgun til B-deildar LSR</t>
  </si>
  <si>
    <t>Sala eigna</t>
  </si>
  <si>
    <t>Annað</t>
  </si>
  <si>
    <t>Jákvæð áhrif greiðsluafkomu á lánsfjárfjöfnuð</t>
  </si>
  <si>
    <t>Vaxtagjöld ríkissjóðs</t>
  </si>
  <si>
    <t>Afkoma</t>
  </si>
  <si>
    <t>Afkoma sveitarfélaga</t>
  </si>
  <si>
    <t>Skuldir ríkissjóðs eru stöðugar sem hlutfall af VLF</t>
  </si>
  <si>
    <t>3_1_1</t>
  </si>
  <si>
    <t>3_1_2</t>
  </si>
  <si>
    <t>3_2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</si>
</sst>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164" formatCode="0.0%"/>
    <numFmt numFmtId="165" formatCode="0.0"/>
    <numFmt numFmtId="166" formatCode="0.0000_)"/>
    <numFmt numFmtId="167" formatCode="#,##0.##########"/>
    <numFmt numFmtId="168" formatCode="#,##0;\-#,##0;\."/>
    <numFmt numFmtId="169" formatCode="#,##0.000;\-#,##0.000;\."/>
    <numFmt numFmtId="170" formatCode="#,##0.0"/>
    <numFmt numFmtId="171" formatCode="_-* #,##0.0_-;\-* #,##0.0_-;_-* &quot;-&quot;_-;_-@_-"/>
    <numFmt numFmtId="172" formatCode="#,##0.0,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theme="1"/>
      <name val="FiraGO Light"/>
      <family val="2"/>
    </font>
    <font>
      <sz val="11"/>
      <color theme="1"/>
      <name val="FiraGO Light"/>
      <family val="2"/>
    </font>
    <font>
      <sz val="14"/>
      <color theme="1"/>
      <name val="FiraGO Light"/>
      <family val="2"/>
    </font>
    <font>
      <sz val="1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ahoma"/>
      <family val="2"/>
    </font>
    <font>
      <sz val="9"/>
      <name val="Arial"/>
      <family val="2"/>
    </font>
    <font>
      <sz val="8"/>
      <name val="Times New Roman"/>
      <family val="1"/>
    </font>
    <font>
      <sz val="8"/>
      <color theme="1"/>
      <name val="Times New Roman"/>
      <family val="2"/>
    </font>
    <font>
      <sz val="8"/>
      <color theme="4"/>
      <name val="Times New Roman"/>
      <family val="1"/>
    </font>
    <font>
      <sz val="8"/>
      <color rgb="FFFF33CC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2"/>
    </font>
    <font>
      <sz val="8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5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Border="0" applyAlignment="0"/>
    <xf numFmtId="0" fontId="1" fillId="0" borderId="0"/>
    <xf numFmtId="9" fontId="1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0" applyNumberFormat="0" applyBorder="0" applyAlignment="0"/>
    <xf numFmtId="0" fontId="11" fillId="0" borderId="0"/>
    <xf numFmtId="168" fontId="15" fillId="0" borderId="0">
      <alignment horizontal="right"/>
    </xf>
    <xf numFmtId="0" fontId="16" fillId="0" borderId="0"/>
    <xf numFmtId="9" fontId="16" fillId="0" borderId="0" applyFont="0" applyFill="0" applyBorder="0" applyAlignment="0" applyProtection="0"/>
    <xf numFmtId="0" fontId="21" fillId="0" borderId="0"/>
    <xf numFmtId="0" fontId="22" fillId="0" borderId="0"/>
    <xf numFmtId="41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3" fillId="0" borderId="0" xfId="0" applyFont="1"/>
    <xf numFmtId="2" fontId="0" fillId="0" borderId="0" xfId="0" applyNumberFormat="1"/>
    <xf numFmtId="1" fontId="0" fillId="0" borderId="0" xfId="0" applyNumberFormat="1"/>
    <xf numFmtId="0" fontId="4" fillId="0" borderId="0" xfId="1"/>
    <xf numFmtId="0" fontId="5" fillId="0" borderId="0" xfId="2"/>
    <xf numFmtId="17" fontId="1" fillId="0" borderId="0" xfId="3" applyNumberFormat="1"/>
    <xf numFmtId="3" fontId="1" fillId="0" borderId="0" xfId="3" applyNumberFormat="1"/>
    <xf numFmtId="3" fontId="5" fillId="0" borderId="0" xfId="2" applyNumberFormat="1"/>
    <xf numFmtId="9" fontId="0" fillId="0" borderId="0" xfId="4" applyFont="1"/>
    <xf numFmtId="164" fontId="0" fillId="0" borderId="0" xfId="4" applyNumberFormat="1" applyFont="1"/>
    <xf numFmtId="0" fontId="6" fillId="0" borderId="0" xfId="5"/>
    <xf numFmtId="164" fontId="6" fillId="0" borderId="0" xfId="5" applyNumberFormat="1"/>
    <xf numFmtId="165" fontId="5" fillId="0" borderId="0" xfId="2" applyNumberFormat="1"/>
    <xf numFmtId="0" fontId="0" fillId="0" borderId="0" xfId="0" quotePrefix="1"/>
    <xf numFmtId="0" fontId="7" fillId="0" borderId="0" xfId="2" applyFont="1"/>
    <xf numFmtId="0" fontId="3" fillId="0" borderId="0" xfId="2" applyFont="1"/>
    <xf numFmtId="9" fontId="0" fillId="0" borderId="0" xfId="6" applyFont="1" applyFill="1" applyProtection="1"/>
    <xf numFmtId="1" fontId="5" fillId="0" borderId="0" xfId="2" applyNumberFormat="1"/>
    <xf numFmtId="0" fontId="5" fillId="0" borderId="0" xfId="2" applyAlignment="1">
      <alignment wrapText="1"/>
    </xf>
    <xf numFmtId="0" fontId="0" fillId="0" borderId="0" xfId="0" applyAlignment="1">
      <alignment horizontal="center"/>
    </xf>
    <xf numFmtId="9" fontId="0" fillId="0" borderId="0" xfId="4" applyFont="1" applyAlignment="1">
      <alignment horizontal="center"/>
    </xf>
    <xf numFmtId="49" fontId="0" fillId="0" borderId="0" xfId="0" applyNumberFormat="1" applyAlignment="1">
      <alignment horizontal="center"/>
    </xf>
    <xf numFmtId="165" fontId="0" fillId="0" borderId="0" xfId="0" applyNumberFormat="1"/>
    <xf numFmtId="0" fontId="5" fillId="0" borderId="0" xfId="8"/>
    <xf numFmtId="0" fontId="7" fillId="0" borderId="0" xfId="8" applyFont="1"/>
    <xf numFmtId="0" fontId="3" fillId="0" borderId="0" xfId="8" applyFont="1"/>
    <xf numFmtId="9" fontId="5" fillId="0" borderId="0" xfId="4" applyFont="1"/>
    <xf numFmtId="164" fontId="5" fillId="0" borderId="0" xfId="4" applyNumberFormat="1" applyFont="1"/>
    <xf numFmtId="0" fontId="9" fillId="0" borderId="0" xfId="0" applyFont="1"/>
    <xf numFmtId="0" fontId="10" fillId="0" borderId="0" xfId="0" applyNumberFormat="1" applyFont="1" applyAlignment="1">
      <alignment horizontal="right"/>
    </xf>
    <xf numFmtId="0" fontId="8" fillId="0" borderId="0" xfId="0" applyNumberFormat="1" applyFont="1" applyAlignment="1">
      <alignment horizontal="right"/>
    </xf>
    <xf numFmtId="0" fontId="9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49" fontId="0" fillId="0" borderId="0" xfId="0" applyNumberFormat="1"/>
    <xf numFmtId="3" fontId="0" fillId="0" borderId="0" xfId="0" applyNumberFormat="1"/>
    <xf numFmtId="0" fontId="0" fillId="0" borderId="0" xfId="0" applyAlignment="1">
      <alignment horizontal="right"/>
    </xf>
    <xf numFmtId="0" fontId="12" fillId="0" borderId="0" xfId="9" applyFont="1"/>
    <xf numFmtId="2" fontId="12" fillId="0" borderId="0" xfId="0" applyNumberFormat="1" applyFont="1"/>
    <xf numFmtId="166" fontId="0" fillId="0" borderId="0" xfId="0" applyNumberFormat="1" applyAlignment="1">
      <alignment horizontal="left"/>
    </xf>
    <xf numFmtId="10" fontId="0" fillId="0" borderId="0" xfId="0" applyNumberFormat="1"/>
    <xf numFmtId="166" fontId="0" fillId="0" borderId="0" xfId="0" applyNumberFormat="1"/>
    <xf numFmtId="10" fontId="0" fillId="0" borderId="0" xfId="4" applyNumberFormat="1" applyFont="1"/>
    <xf numFmtId="14" fontId="12" fillId="0" borderId="0" xfId="9" applyNumberFormat="1" applyFont="1"/>
    <xf numFmtId="17" fontId="0" fillId="0" borderId="0" xfId="0" applyNumberFormat="1"/>
    <xf numFmtId="2" fontId="12" fillId="0" borderId="0" xfId="9" applyNumberFormat="1" applyFont="1"/>
    <xf numFmtId="41" fontId="0" fillId="0" borderId="0" xfId="7" applyFont="1"/>
    <xf numFmtId="164" fontId="0" fillId="0" borderId="0" xfId="0" applyNumberFormat="1"/>
    <xf numFmtId="167" fontId="0" fillId="0" borderId="0" xfId="0" applyNumberFormat="1"/>
    <xf numFmtId="167" fontId="14" fillId="0" borderId="0" xfId="0" applyNumberFormat="1" applyFont="1" applyAlignment="1">
      <alignment horizontal="left" vertical="center"/>
    </xf>
    <xf numFmtId="3" fontId="14" fillId="0" borderId="0" xfId="0" applyNumberFormat="1" applyFont="1" applyAlignment="1">
      <alignment horizontal="left" vertical="center"/>
    </xf>
    <xf numFmtId="168" fontId="12" fillId="0" borderId="0" xfId="10" applyFont="1">
      <alignment horizontal="right"/>
    </xf>
    <xf numFmtId="168" fontId="15" fillId="0" borderId="0" xfId="10">
      <alignment horizontal="right"/>
    </xf>
    <xf numFmtId="0" fontId="16" fillId="0" borderId="0" xfId="11"/>
    <xf numFmtId="168" fontId="17" fillId="0" borderId="0" xfId="10" applyFont="1" applyAlignment="1">
      <alignment horizontal="left"/>
    </xf>
    <xf numFmtId="164" fontId="12" fillId="0" borderId="0" xfId="12" applyNumberFormat="1" applyFont="1" applyFill="1" applyAlignment="1">
      <alignment horizontal="right"/>
    </xf>
    <xf numFmtId="168" fontId="17" fillId="0" borderId="0" xfId="10" applyFont="1">
      <alignment horizontal="right"/>
    </xf>
    <xf numFmtId="164" fontId="15" fillId="0" borderId="0" xfId="12" applyNumberFormat="1" applyFont="1" applyAlignment="1">
      <alignment horizontal="right"/>
    </xf>
    <xf numFmtId="168" fontId="18" fillId="0" borderId="0" xfId="10" applyFont="1">
      <alignment horizontal="right"/>
    </xf>
    <xf numFmtId="169" fontId="15" fillId="0" borderId="0" xfId="10" applyNumberFormat="1">
      <alignment horizontal="right"/>
    </xf>
    <xf numFmtId="164" fontId="18" fillId="0" borderId="0" xfId="12" applyNumberFormat="1" applyFont="1" applyAlignment="1">
      <alignment horizontal="right"/>
    </xf>
    <xf numFmtId="10" fontId="18" fillId="0" borderId="0" xfId="12" applyNumberFormat="1" applyFont="1" applyAlignment="1">
      <alignment horizontal="right"/>
    </xf>
    <xf numFmtId="10" fontId="15" fillId="0" borderId="0" xfId="12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0" fontId="22" fillId="0" borderId="0" xfId="14"/>
    <xf numFmtId="41" fontId="0" fillId="0" borderId="0" xfId="15" applyFont="1"/>
    <xf numFmtId="9" fontId="0" fillId="0" borderId="0" xfId="16" applyFont="1"/>
    <xf numFmtId="0" fontId="0" fillId="0" borderId="0" xfId="0" applyFill="1"/>
    <xf numFmtId="1" fontId="5" fillId="0" borderId="0" xfId="2" applyNumberFormat="1" applyFill="1"/>
    <xf numFmtId="0" fontId="0" fillId="0" borderId="0" xfId="0" applyAlignment="1">
      <alignment wrapText="1"/>
    </xf>
    <xf numFmtId="0" fontId="0" fillId="0" borderId="0" xfId="0" applyFill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" fontId="0" fillId="0" borderId="0" xfId="0" applyNumberFormat="1" applyFill="1" applyBorder="1" applyAlignment="1">
      <alignment horizontal="center"/>
    </xf>
    <xf numFmtId="0" fontId="0" fillId="0" borderId="0" xfId="0" applyBorder="1"/>
    <xf numFmtId="0" fontId="25" fillId="2" borderId="0" xfId="17" applyFont="1" applyFill="1" applyBorder="1" applyAlignment="1">
      <alignment horizontal="right" wrapText="1"/>
    </xf>
    <xf numFmtId="1" fontId="0" fillId="0" borderId="0" xfId="4" applyNumberFormat="1" applyFont="1" applyBorder="1"/>
    <xf numFmtId="1" fontId="0" fillId="0" borderId="0" xfId="0" applyNumberFormat="1" applyBorder="1"/>
    <xf numFmtId="0" fontId="24" fillId="2" borderId="0" xfId="17" applyFont="1" applyFill="1" applyBorder="1" applyAlignment="1">
      <alignment horizontal="left" wrapText="1"/>
    </xf>
    <xf numFmtId="0" fontId="0" fillId="0" borderId="1" xfId="0" applyBorder="1"/>
    <xf numFmtId="0" fontId="25" fillId="2" borderId="2" xfId="17" applyFont="1" applyFill="1" applyBorder="1" applyAlignment="1">
      <alignment horizontal="right" wrapText="1"/>
    </xf>
    <xf numFmtId="0" fontId="0" fillId="0" borderId="2" xfId="0" applyBorder="1"/>
    <xf numFmtId="170" fontId="0" fillId="0" borderId="0" xfId="4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6" fillId="0" borderId="0" xfId="0" applyFont="1"/>
    <xf numFmtId="41" fontId="2" fillId="0" borderId="3" xfId="7" applyFont="1" applyBorder="1"/>
    <xf numFmtId="0" fontId="2" fillId="0" borderId="0" xfId="0" applyFont="1"/>
    <xf numFmtId="171" fontId="0" fillId="0" borderId="0" xfId="7" applyNumberFormat="1" applyFont="1"/>
    <xf numFmtId="172" fontId="0" fillId="0" borderId="0" xfId="0" applyNumberFormat="1"/>
    <xf numFmtId="0" fontId="0" fillId="0" borderId="4" xfId="0" applyBorder="1"/>
    <xf numFmtId="165" fontId="0" fillId="0" borderId="0" xfId="4" applyNumberFormat="1" applyFont="1"/>
    <xf numFmtId="0" fontId="27" fillId="0" borderId="0" xfId="0" applyFont="1"/>
    <xf numFmtId="165" fontId="27" fillId="0" borderId="0" xfId="0" applyNumberFormat="1" applyFont="1"/>
    <xf numFmtId="0" fontId="28" fillId="0" borderId="0" xfId="0" applyFont="1"/>
    <xf numFmtId="165" fontId="28" fillId="0" borderId="0" xfId="0" applyNumberFormat="1" applyFont="1"/>
    <xf numFmtId="165" fontId="0" fillId="0" borderId="0" xfId="4" applyNumberFormat="1" applyFont="1" applyAlignment="1">
      <alignment horizontal="center"/>
    </xf>
    <xf numFmtId="49" fontId="26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9" fontId="0" fillId="0" borderId="0" xfId="4" applyNumberFormat="1" applyFont="1"/>
    <xf numFmtId="164" fontId="0" fillId="0" borderId="0" xfId="4" applyNumberFormat="1" applyFont="1" applyAlignment="1">
      <alignment horizontal="center"/>
    </xf>
    <xf numFmtId="0" fontId="26" fillId="0" borderId="0" xfId="0" applyFont="1" applyAlignment="1">
      <alignment horizontal="center"/>
    </xf>
    <xf numFmtId="165" fontId="26" fillId="0" borderId="0" xfId="4" applyNumberFormat="1" applyFont="1" applyAlignment="1">
      <alignment horizontal="center"/>
    </xf>
    <xf numFmtId="165" fontId="26" fillId="0" borderId="0" xfId="0" applyNumberFormat="1" applyFont="1" applyAlignment="1">
      <alignment horizontal="center"/>
    </xf>
    <xf numFmtId="0" fontId="24" fillId="2" borderId="5" xfId="17" applyFont="1" applyFill="1" applyBorder="1" applyAlignment="1">
      <alignment horizontal="left" wrapText="1"/>
    </xf>
    <xf numFmtId="0" fontId="25" fillId="2" borderId="5" xfId="17" applyFont="1" applyFill="1" applyBorder="1" applyAlignment="1">
      <alignment horizontal="right" wrapText="1"/>
    </xf>
    <xf numFmtId="1" fontId="0" fillId="0" borderId="0" xfId="4" applyNumberFormat="1" applyFont="1"/>
    <xf numFmtId="2" fontId="0" fillId="0" borderId="0" xfId="4" applyNumberFormat="1" applyFont="1" applyAlignment="1">
      <alignment horizontal="center"/>
    </xf>
    <xf numFmtId="2" fontId="0" fillId="0" borderId="0" xfId="0" applyNumberFormat="1" applyAlignment="1">
      <alignment horizontal="center"/>
    </xf>
  </cellXfs>
  <cellStyles count="18">
    <cellStyle name="Normal 17 5 7" xfId="9" xr:uid="{27F79B5B-E8DD-4DEC-BD5D-59FCA4B02CAA}"/>
    <cellStyle name="Normal 2" xfId="17" xr:uid="{FA1B0965-1645-4828-96C8-531D44B0CF8B}"/>
    <cellStyle name="Prósent" xfId="4" builtinId="5"/>
    <cellStyle name="Prósent 2" xfId="6" xr:uid="{FB4DBA2B-2808-457A-AC39-0FD175728252}"/>
    <cellStyle name="Prósent 2 2" xfId="12" xr:uid="{EA17A9E7-40BA-4CB5-A09A-9C2F11B897A1}"/>
    <cellStyle name="Prósent 3" xfId="16" xr:uid="{32A5312E-FD73-424D-9FE1-08366286E754}"/>
    <cellStyle name="t0" xfId="10" xr:uid="{CCD8BF3E-2E00-47DC-8D77-BB05011A5F52}"/>
    <cellStyle name="Tengill" xfId="1" builtinId="8"/>
    <cellStyle name="Venjulegt" xfId="0" builtinId="0"/>
    <cellStyle name="Venjulegt 2" xfId="2" xr:uid="{4060E33E-80B2-4207-84F1-DEEEB804FB98}"/>
    <cellStyle name="Venjulegt 2 2" xfId="3" xr:uid="{98D121C2-D478-417F-A436-89B2B97231B2}"/>
    <cellStyle name="Venjulegt 2 2 2" xfId="8" xr:uid="{431274D3-BD2A-4CC2-A29B-4E49003848F7}"/>
    <cellStyle name="Venjulegt 2 3" xfId="5" xr:uid="{5F225E5F-9253-4A86-849A-C7E3CA29251A}"/>
    <cellStyle name="Venjulegt 2 4" xfId="11" xr:uid="{44D2E542-8716-4480-B5DF-A02886F5F972}"/>
    <cellStyle name="Venjulegt 3" xfId="13" xr:uid="{F0EB7219-C0A7-48F0-8C5D-634DD3ACC3F3}"/>
    <cellStyle name="Venjulegt 4" xfId="14" xr:uid="{36C26E3A-CA40-4063-A7BC-A81957E4ED5D}"/>
    <cellStyle name="Þúsundaskiltákn [0]" xfId="7" builtinId="6"/>
    <cellStyle name="Þúsundaskiltákn [0] 2" xfId="15" xr:uid="{FEF089EE-6639-4DD7-82BF-11D30A685590}"/>
  </cellStyles>
  <dxfs count="5">
    <dxf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75F93"/>
      <color rgb="FFC8DEF6"/>
      <color rgb="FF9DBBE5"/>
      <color rgb="FF003D85"/>
      <color rgb="FF546783"/>
      <color rgb="FFFDC41B"/>
      <color rgb="FFCA003B"/>
      <color rgb="FF60986E"/>
      <color rgb="FF2D68B1"/>
      <color rgb="FFCBE4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2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6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1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9.xml"/><Relationship Id="rId1" Type="http://schemas.microsoft.com/office/2011/relationships/chartStyle" Target="style9.xml"/><Relationship Id="rId4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1.xml"/><Relationship Id="rId1" Type="http://schemas.microsoft.com/office/2011/relationships/chartStyle" Target="style11.xml"/><Relationship Id="rId4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2.xml"/><Relationship Id="rId1" Type="http://schemas.microsoft.com/office/2011/relationships/chartStyle" Target="style12.xml"/><Relationship Id="rId4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3.xml"/><Relationship Id="rId1" Type="http://schemas.microsoft.com/office/2011/relationships/chartStyle" Target="style13.xml"/><Relationship Id="rId4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5.xml"/><Relationship Id="rId1" Type="http://schemas.microsoft.com/office/2011/relationships/chartStyle" Target="style15.xml"/><Relationship Id="rId4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6.xml"/><Relationship Id="rId1" Type="http://schemas.microsoft.com/office/2011/relationships/chartStyle" Target="style16.xml"/><Relationship Id="rId4" Type="http://schemas.openxmlformats.org/officeDocument/2006/relationships/chartUserShapes" Target="../drawings/drawing34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7.xml"/><Relationship Id="rId1" Type="http://schemas.microsoft.com/office/2011/relationships/chartStyle" Target="style17.xml"/><Relationship Id="rId4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8.xml"/><Relationship Id="rId1" Type="http://schemas.microsoft.com/office/2011/relationships/chartStyle" Target="style18.xml"/><Relationship Id="rId4" Type="http://schemas.openxmlformats.org/officeDocument/2006/relationships/chartUserShapes" Target="../drawings/drawing3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19.xml"/><Relationship Id="rId1" Type="http://schemas.microsoft.com/office/2011/relationships/chartStyle" Target="style19.xml"/><Relationship Id="rId4" Type="http://schemas.openxmlformats.org/officeDocument/2006/relationships/chartUserShapes" Target="../drawings/drawing4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0.xml"/><Relationship Id="rId1" Type="http://schemas.microsoft.com/office/2011/relationships/chartStyle" Target="style20.xml"/><Relationship Id="rId4" Type="http://schemas.openxmlformats.org/officeDocument/2006/relationships/chartUserShapes" Target="../drawings/drawing42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1.xml"/><Relationship Id="rId1" Type="http://schemas.microsoft.com/office/2011/relationships/chartStyle" Target="style21.xml"/><Relationship Id="rId4" Type="http://schemas.openxmlformats.org/officeDocument/2006/relationships/chartUserShapes" Target="../drawings/drawing44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6.xml"/><Relationship Id="rId1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2.xml"/><Relationship Id="rId1" Type="http://schemas.microsoft.com/office/2011/relationships/chartStyle" Target="style22.xml"/><Relationship Id="rId4" Type="http://schemas.openxmlformats.org/officeDocument/2006/relationships/chartUserShapes" Target="../drawings/drawing48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3.xml"/><Relationship Id="rId1" Type="http://schemas.microsoft.com/office/2011/relationships/chartStyle" Target="style23.xml"/><Relationship Id="rId4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4.xml"/><Relationship Id="rId1" Type="http://schemas.openxmlformats.org/officeDocument/2006/relationships/themeOverride" Target="../theme/themeOverride26.xml"/></Relationships>
</file>

<file path=xl/charts/_rels/chart2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6.xml"/><Relationship Id="rId1" Type="http://schemas.openxmlformats.org/officeDocument/2006/relationships/themeOverride" Target="../theme/themeOverride27.xml"/></Relationships>
</file>

<file path=xl/charts/_rels/chart2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8.xml"/><Relationship Id="rId1" Type="http://schemas.openxmlformats.org/officeDocument/2006/relationships/themeOverride" Target="../theme/themeOverride28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2" Type="http://schemas.microsoft.com/office/2011/relationships/chartColorStyle" Target="colors25.xml"/><Relationship Id="rId1" Type="http://schemas.microsoft.com/office/2011/relationships/chartStyle" Target="style25.xml"/><Relationship Id="rId4" Type="http://schemas.openxmlformats.org/officeDocument/2006/relationships/chartUserShapes" Target="../drawings/drawing60.xml"/></Relationships>
</file>

<file path=xl/charts/_rels/chart3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2.xml"/><Relationship Id="rId1" Type="http://schemas.openxmlformats.org/officeDocument/2006/relationships/themeOverride" Target="../theme/themeOverride30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1.xml"/><Relationship Id="rId2" Type="http://schemas.microsoft.com/office/2011/relationships/chartColorStyle" Target="colors26.xml"/><Relationship Id="rId1" Type="http://schemas.microsoft.com/office/2011/relationships/chartStyle" Target="style26.xml"/><Relationship Id="rId4" Type="http://schemas.openxmlformats.org/officeDocument/2006/relationships/chartUserShapes" Target="../drawings/drawing64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2.xml"/><Relationship Id="rId2" Type="http://schemas.microsoft.com/office/2011/relationships/chartColorStyle" Target="colors27.xml"/><Relationship Id="rId1" Type="http://schemas.microsoft.com/office/2011/relationships/chartStyle" Target="style27.xml"/><Relationship Id="rId4" Type="http://schemas.openxmlformats.org/officeDocument/2006/relationships/chartUserShapes" Target="../drawings/drawing66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3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6.xml"/><Relationship Id="rId2" Type="http://schemas.microsoft.com/office/2011/relationships/chartColorStyle" Target="colors29.xml"/><Relationship Id="rId1" Type="http://schemas.microsoft.com/office/2011/relationships/chartStyle" Target="style29.xml"/><Relationship Id="rId4" Type="http://schemas.openxmlformats.org/officeDocument/2006/relationships/chartUserShapes" Target="../drawings/drawing73.xml"/></Relationships>
</file>

<file path=xl/charts/_rels/chart3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5.xml"/><Relationship Id="rId1" Type="http://schemas.openxmlformats.org/officeDocument/2006/relationships/themeOverride" Target="../theme/themeOverride37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8.xml"/></Relationships>
</file>

<file path=xl/charts/_rels/chart4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7.xml"/><Relationship Id="rId1" Type="http://schemas.openxmlformats.org/officeDocument/2006/relationships/themeOverride" Target="../theme/themeOverride38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9.xml"/><Relationship Id="rId2" Type="http://schemas.microsoft.com/office/2011/relationships/chartColorStyle" Target="colors30.xml"/><Relationship Id="rId1" Type="http://schemas.microsoft.com/office/2011/relationships/chartStyle" Target="style30.xml"/><Relationship Id="rId4" Type="http://schemas.openxmlformats.org/officeDocument/2006/relationships/chartUserShapes" Target="../drawings/drawing79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0.xml"/><Relationship Id="rId2" Type="http://schemas.microsoft.com/office/2011/relationships/chartColorStyle" Target="colors31.xml"/><Relationship Id="rId1" Type="http://schemas.microsoft.com/office/2011/relationships/chartStyle" Target="style31.xml"/><Relationship Id="rId4" Type="http://schemas.openxmlformats.org/officeDocument/2006/relationships/chartUserShapes" Target="../drawings/drawing81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1.xml"/><Relationship Id="rId2" Type="http://schemas.microsoft.com/office/2011/relationships/chartColorStyle" Target="colors32.xml"/><Relationship Id="rId1" Type="http://schemas.microsoft.com/office/2011/relationships/chartStyle" Target="style32.xml"/><Relationship Id="rId4" Type="http://schemas.openxmlformats.org/officeDocument/2006/relationships/chartUserShapes" Target="../drawings/drawing83.xml"/></Relationships>
</file>

<file path=xl/charts/_rels/chart4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5.xml"/><Relationship Id="rId1" Type="http://schemas.openxmlformats.org/officeDocument/2006/relationships/themeOverride" Target="../theme/themeOverride42.xml"/></Relationships>
</file>

<file path=xl/charts/_rels/chart4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7.xml"/><Relationship Id="rId1" Type="http://schemas.openxmlformats.org/officeDocument/2006/relationships/themeOverride" Target="../theme/themeOverride43.xml"/></Relationships>
</file>

<file path=xl/charts/_rels/chart4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9.xml"/><Relationship Id="rId1" Type="http://schemas.openxmlformats.org/officeDocument/2006/relationships/themeOverride" Target="../theme/themeOverride44.xml"/></Relationships>
</file>

<file path=xl/charts/_rels/chart4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5.xml"/><Relationship Id="rId2" Type="http://schemas.microsoft.com/office/2011/relationships/chartColorStyle" Target="colors33.xml"/><Relationship Id="rId1" Type="http://schemas.microsoft.com/office/2011/relationships/chartStyle" Target="style33.xml"/><Relationship Id="rId4" Type="http://schemas.openxmlformats.org/officeDocument/2006/relationships/chartUserShapes" Target="../drawings/drawing91.xml"/></Relationships>
</file>

<file path=xl/charts/_rels/chart4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6.xml"/><Relationship Id="rId2" Type="http://schemas.microsoft.com/office/2011/relationships/chartColorStyle" Target="colors34.xml"/><Relationship Id="rId1" Type="http://schemas.microsoft.com/office/2011/relationships/chartStyle" Target="style34.xml"/><Relationship Id="rId4" Type="http://schemas.openxmlformats.org/officeDocument/2006/relationships/chartUserShapes" Target="../drawings/drawing93.xml"/></Relationships>
</file>

<file path=xl/charts/_rels/chart4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7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5.xml"/></Relationships>
</file>

<file path=xl/charts/_rels/chart5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8.xml"/><Relationship Id="rId2" Type="http://schemas.microsoft.com/office/2011/relationships/chartColorStyle" Target="colors36.xml"/><Relationship Id="rId1" Type="http://schemas.microsoft.com/office/2011/relationships/chartStyle" Target="style36.xml"/><Relationship Id="rId4" Type="http://schemas.openxmlformats.org/officeDocument/2006/relationships/chartUserShapes" Target="../drawings/drawing96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Frumjöfnuður ríkissjóðs hefur reynst betri en gert var ráð fyrir og verður jákvæður</a:t>
            </a:r>
          </a:p>
        </c:rich>
      </c:tx>
      <c:layout>
        <c:manualLayout>
          <c:xMode val="edge"/>
          <c:yMode val="edge"/>
          <c:x val="0.10975"/>
          <c:y val="2.31481206358639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512298468813045"/>
        </c:manualLayout>
      </c:layout>
      <c:lineChart>
        <c:grouping val="standard"/>
        <c:varyColors val="0"/>
        <c:ser>
          <c:idx val="1"/>
          <c:order val="0"/>
          <c:tx>
            <c:strRef>
              <c:f>'1-1'!$B$1</c:f>
              <c:strCache>
                <c:ptCount val="1"/>
                <c:pt idx="0">
                  <c:v>Frumjöfnuður</c:v>
                </c:pt>
              </c:strCache>
            </c:strRef>
          </c:tx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none"/>
          </c:marker>
          <c:cat>
            <c:numRef>
              <c:f>'1-1'!$A$2:$A$11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</c:numCache>
            </c:numRef>
          </c:cat>
          <c:val>
            <c:numRef>
              <c:f>'1-1'!$B$2:$B$11</c:f>
              <c:numCache>
                <c:formatCode>0%</c:formatCode>
                <c:ptCount val="10"/>
                <c:pt idx="0">
                  <c:v>2.8846933996488893E-3</c:v>
                </c:pt>
                <c:pt idx="1">
                  <c:v>-6.5868387217152505E-2</c:v>
                </c:pt>
                <c:pt idx="2">
                  <c:v>-5.752172178411602E-2</c:v>
                </c:pt>
                <c:pt idx="3">
                  <c:v>-1.2851745532092028E-2</c:v>
                </c:pt>
                <c:pt idx="4">
                  <c:v>5.7884783014757234E-3</c:v>
                </c:pt>
                <c:pt idx="5">
                  <c:v>3.0396546592052287E-3</c:v>
                </c:pt>
                <c:pt idx="6">
                  <c:v>4.6649010722911244E-3</c:v>
                </c:pt>
                <c:pt idx="7">
                  <c:v>8.9377224342886089E-3</c:v>
                </c:pt>
                <c:pt idx="8">
                  <c:v>1.2531537542893685E-2</c:v>
                </c:pt>
                <c:pt idx="9">
                  <c:v>1.3312962618621485E-2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95-4B59-8951-8D6F412218E1}"/>
            </c:ext>
          </c:extLst>
        </c:ser>
        <c:ser>
          <c:idx val="0"/>
          <c:order val="1"/>
          <c:tx>
            <c:strRef>
              <c:f>'1-1'!$C$1</c:f>
              <c:strCache>
                <c:ptCount val="1"/>
                <c:pt idx="0">
                  <c:v>Frumjöfnuður skv. Fjármálaáætlun 2021-2025</c:v>
                </c:pt>
              </c:strCache>
            </c:strRef>
          </c:tx>
          <c:spPr>
            <a:ln w="28575" cap="rnd">
              <a:solidFill>
                <a:srgbClr val="CA003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'1-1'!$A$2:$A$11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</c:numCache>
            </c:numRef>
          </c:cat>
          <c:val>
            <c:numRef>
              <c:f>'1-1'!$C$2:$C$11</c:f>
              <c:numCache>
                <c:formatCode>0%</c:formatCode>
                <c:ptCount val="10"/>
                <c:pt idx="0">
                  <c:v>5.0000000000000001E-3</c:v>
                </c:pt>
                <c:pt idx="1">
                  <c:v>-7.6999999999999999E-2</c:v>
                </c:pt>
                <c:pt idx="2">
                  <c:v>-6.8000000000000005E-2</c:v>
                </c:pt>
                <c:pt idx="3">
                  <c:v>-4.5999999999999999E-2</c:v>
                </c:pt>
                <c:pt idx="4">
                  <c:v>-2.6000000000000002E-2</c:v>
                </c:pt>
                <c:pt idx="5">
                  <c:v>-9.0000000000000011E-3</c:v>
                </c:pt>
                <c:pt idx="6">
                  <c:v>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95-4B59-8951-8D6F41221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051091737354695"/>
          <c:y val="0.88057229387884595"/>
          <c:w val="0.65305764983181891"/>
          <c:h val="9.9523696330411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Enn meiri kraftur færist í uppbyggingu Nýs Landspítala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900">
                <a:latin typeface="FiraGO Light" panose="020B0403050000020004" pitchFamily="34" charset="0"/>
                <a:cs typeface="FiraGO Light" panose="020B0403050000020004" pitchFamily="34" charset="0"/>
              </a:rPr>
              <a:t>Áætluð fjárfesting, ma. kr. á verðlagi hvers árs*</a:t>
            </a:r>
          </a:p>
        </c:rich>
      </c:tx>
      <c:layout>
        <c:manualLayout>
          <c:xMode val="edge"/>
          <c:yMode val="edge"/>
          <c:x val="0.12124419885611636"/>
          <c:y val="2.3148064867850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88017001291740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'1-10'!$B$1</c:f>
              <c:strCache>
                <c:ptCount val="1"/>
                <c:pt idx="0">
                  <c:v>Nýi Landspítalinn, 1. áfangi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numRef>
              <c:f>'1-10'!$A$2:$A$8</c:f>
              <c:numCache>
                <c:formatCode>General</c:formatCode>
                <c:ptCount val="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</c:numCache>
            </c:numRef>
          </c:cat>
          <c:val>
            <c:numRef>
              <c:f>'1-10'!$B$2:$B$8</c:f>
              <c:numCache>
                <c:formatCode>0.0</c:formatCode>
                <c:ptCount val="7"/>
                <c:pt idx="0">
                  <c:v>10.199999999999999</c:v>
                </c:pt>
                <c:pt idx="1">
                  <c:v>18.399999999999999</c:v>
                </c:pt>
                <c:pt idx="2">
                  <c:v>28.631</c:v>
                </c:pt>
                <c:pt idx="3">
                  <c:v>27.196999999999999</c:v>
                </c:pt>
                <c:pt idx="4">
                  <c:v>31.323</c:v>
                </c:pt>
                <c:pt idx="5">
                  <c:v>16.963999999999999</c:v>
                </c:pt>
                <c:pt idx="6">
                  <c:v>26.472999999999999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8C-4117-BD55-4AC39F64F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Útgjöld Íslendinga hafa vaxið meira en framleiðsla</a:t>
            </a:r>
            <a:endParaRPr lang="en-GB" baseline="0"/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Magnvísitölur, 2017 = 100</a:t>
            </a:r>
            <a:endParaRPr lang="en-GB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0975"/>
          <c:y val="2.31481206358639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512298468813045"/>
        </c:manualLayout>
      </c:layout>
      <c:lineChart>
        <c:grouping val="standard"/>
        <c:varyColors val="0"/>
        <c:ser>
          <c:idx val="1"/>
          <c:order val="0"/>
          <c:tx>
            <c:strRef>
              <c:f>'2_1-1'!$B$1</c:f>
              <c:strCache>
                <c:ptCount val="1"/>
                <c:pt idx="0">
                  <c:v>Útgjöld</c:v>
                </c:pt>
              </c:strCache>
            </c:strRef>
          </c:tx>
          <c:spPr>
            <a:ln w="28575" cap="rnd">
              <a:solidFill>
                <a:srgbClr val="CA003B"/>
              </a:solidFill>
              <a:round/>
            </a:ln>
            <a:effectLst/>
          </c:spPr>
          <c:marker>
            <c:symbol val="none"/>
          </c:marker>
          <c:cat>
            <c:numRef>
              <c:f>'2_1-1'!$A$2:$A$8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'2_1-1'!$B$2:$B$8</c:f>
              <c:numCache>
                <c:formatCode>General</c:formatCode>
                <c:ptCount val="7"/>
                <c:pt idx="0">
                  <c:v>100</c:v>
                </c:pt>
                <c:pt idx="1">
                  <c:v>104.52732003469211</c:v>
                </c:pt>
                <c:pt idx="2">
                  <c:v>105.01300954032958</c:v>
                </c:pt>
                <c:pt idx="3">
                  <c:v>103.08759757155248</c:v>
                </c:pt>
                <c:pt idx="4">
                  <c:v>109.55767562879444</c:v>
                </c:pt>
                <c:pt idx="5">
                  <c:v>116.53946227233305</c:v>
                </c:pt>
                <c:pt idx="6">
                  <c:v>119.56948829141369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54-4E6B-96FF-19EAF64365A7}"/>
            </c:ext>
          </c:extLst>
        </c:ser>
        <c:ser>
          <c:idx val="0"/>
          <c:order val="1"/>
          <c:tx>
            <c:strRef>
              <c:f>'2_1-1'!$C$1</c:f>
              <c:strCache>
                <c:ptCount val="1"/>
                <c:pt idx="0">
                  <c:v>Framleiðsla</c:v>
                </c:pt>
              </c:strCache>
            </c:strRef>
          </c:tx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none"/>
          </c:marker>
          <c:cat>
            <c:numRef>
              <c:f>'2_1-1'!$A$2:$A$8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'2_1-1'!$C$2:$C$8</c:f>
              <c:numCache>
                <c:formatCode>General</c:formatCode>
                <c:ptCount val="7"/>
                <c:pt idx="0">
                  <c:v>100</c:v>
                </c:pt>
                <c:pt idx="1">
                  <c:v>104.89346334416759</c:v>
                </c:pt>
                <c:pt idx="2">
                  <c:v>106.7894546767786</c:v>
                </c:pt>
                <c:pt idx="3">
                  <c:v>99.05200433369447</c:v>
                </c:pt>
                <c:pt idx="4">
                  <c:v>103.34055615745757</c:v>
                </c:pt>
                <c:pt idx="5">
                  <c:v>110.00361141206211</c:v>
                </c:pt>
                <c:pt idx="6">
                  <c:v>114.18374864572047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54-4E6B-96FF-19EAF6436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05108855064003"/>
          <c:y val="0.81777808250154183"/>
          <c:w val="0.65305764983181891"/>
          <c:h val="9.9523696330411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Mikill uppgangur á vinnumarkaði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Árstíðarleiðrétt fjölgun starfandi frá ársbyrjun 2020 til 2022 </a:t>
            </a:r>
          </a:p>
        </c:rich>
      </c:tx>
      <c:layout>
        <c:manualLayout>
          <c:xMode val="edge"/>
          <c:yMode val="edge"/>
          <c:x val="0.11509235274708941"/>
          <c:y val="2.3148325967694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2957601433601013"/>
          <c:y val="0.17171296296296296"/>
          <c:w val="0.83986836574243484"/>
          <c:h val="0.569874626615499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'2_1-2'!$B$1</c:f>
              <c:strCache>
                <c:ptCount val="1"/>
                <c:pt idx="0">
                  <c:v>Ferðaþjónusta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numRef>
              <c:f>'2_1-2'!$A$2:$A$37</c:f>
              <c:numCache>
                <c:formatCode>mmm\-yy</c:formatCode>
                <c:ptCount val="3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</c:numCache>
            </c:numRef>
          </c:cat>
          <c:val>
            <c:numRef>
              <c:f>'2_1-2'!$B$2:$B$37</c:f>
              <c:numCache>
                <c:formatCode>#,##0</c:formatCode>
                <c:ptCount val="36"/>
                <c:pt idx="0">
                  <c:v>-387.9525322246991</c:v>
                </c:pt>
                <c:pt idx="1">
                  <c:v>-456.54890681530014</c:v>
                </c:pt>
                <c:pt idx="2">
                  <c:v>-1291.2138598037964</c:v>
                </c:pt>
                <c:pt idx="3">
                  <c:v>-6534.3597158846023</c:v>
                </c:pt>
                <c:pt idx="4">
                  <c:v>-7061.1208369313026</c:v>
                </c:pt>
                <c:pt idx="5">
                  <c:v>-8944.6374127613017</c:v>
                </c:pt>
                <c:pt idx="6">
                  <c:v>-9265.1897141247027</c:v>
                </c:pt>
                <c:pt idx="7">
                  <c:v>-9581.9213693458005</c:v>
                </c:pt>
                <c:pt idx="8">
                  <c:v>-11715.689193412607</c:v>
                </c:pt>
                <c:pt idx="9">
                  <c:v>-12998.756534834201</c:v>
                </c:pt>
                <c:pt idx="10">
                  <c:v>-13611.970684039901</c:v>
                </c:pt>
                <c:pt idx="11">
                  <c:v>-13814.520286847901</c:v>
                </c:pt>
                <c:pt idx="12">
                  <c:v>-13875.545080358203</c:v>
                </c:pt>
                <c:pt idx="13">
                  <c:v>-13615.542433573703</c:v>
                </c:pt>
                <c:pt idx="14">
                  <c:v>-12753.959510870802</c:v>
                </c:pt>
                <c:pt idx="15">
                  <c:v>-12792.8424240897</c:v>
                </c:pt>
                <c:pt idx="16">
                  <c:v>-10763.436659321596</c:v>
                </c:pt>
                <c:pt idx="17">
                  <c:v>-9214.454614457507</c:v>
                </c:pt>
                <c:pt idx="18">
                  <c:v>-7632.0613835915028</c:v>
                </c:pt>
                <c:pt idx="19">
                  <c:v>-6580.2722419253005</c:v>
                </c:pt>
                <c:pt idx="20">
                  <c:v>-5553.6359012602006</c:v>
                </c:pt>
                <c:pt idx="21">
                  <c:v>-4339.8493425927009</c:v>
                </c:pt>
                <c:pt idx="22">
                  <c:v>-3986.0290684855026</c:v>
                </c:pt>
                <c:pt idx="23">
                  <c:v>-3668.3728979961015</c:v>
                </c:pt>
                <c:pt idx="24">
                  <c:v>-4621.9555855375002</c:v>
                </c:pt>
                <c:pt idx="25">
                  <c:v>-4225.492618700202</c:v>
                </c:pt>
                <c:pt idx="26">
                  <c:v>-2249.2441183918017</c:v>
                </c:pt>
                <c:pt idx="27">
                  <c:v>-1099.0375783518029</c:v>
                </c:pt>
                <c:pt idx="28">
                  <c:v>863.50430810119724</c:v>
                </c:pt>
                <c:pt idx="29">
                  <c:v>-175.59128234860327</c:v>
                </c:pt>
                <c:pt idx="30">
                  <c:v>-770.92862079600309</c:v>
                </c:pt>
                <c:pt idx="31">
                  <c:v>-268.11949212550098</c:v>
                </c:pt>
                <c:pt idx="32">
                  <c:v>142.21765122879879</c:v>
                </c:pt>
                <c:pt idx="33">
                  <c:v>596.36909563899826</c:v>
                </c:pt>
                <c:pt idx="34">
                  <c:v>1410.7593209649967</c:v>
                </c:pt>
                <c:pt idx="35">
                  <c:v>1701.1961873103974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D-4991-A1ED-FC25D2048B36}"/>
            </c:ext>
          </c:extLst>
        </c:ser>
        <c:ser>
          <c:idx val="0"/>
          <c:order val="1"/>
          <c:tx>
            <c:strRef>
              <c:f>'2_1-2'!$C$1</c:f>
              <c:strCache>
                <c:ptCount val="1"/>
                <c:pt idx="0">
                  <c:v>Byggingarstarfsemi og mannvirkjagerð</c:v>
                </c:pt>
              </c:strCache>
            </c:strRef>
          </c:tx>
          <c:spPr>
            <a:solidFill>
              <a:srgbClr val="CA003B"/>
            </a:solidFill>
            <a:ln w="19050">
              <a:noFill/>
            </a:ln>
            <a:effectLst/>
          </c:spPr>
          <c:invertIfNegative val="0"/>
          <c:cat>
            <c:numRef>
              <c:f>'2_1-2'!$A$2:$A$37</c:f>
              <c:numCache>
                <c:formatCode>mmm\-yy</c:formatCode>
                <c:ptCount val="3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</c:numCache>
            </c:numRef>
          </c:cat>
          <c:val>
            <c:numRef>
              <c:f>'2_1-2'!$C$2:$C$37</c:f>
              <c:numCache>
                <c:formatCode>#,##0</c:formatCode>
                <c:ptCount val="36"/>
                <c:pt idx="0">
                  <c:v>-209.36034437339913</c:v>
                </c:pt>
                <c:pt idx="1">
                  <c:v>-41.156848569700742</c:v>
                </c:pt>
                <c:pt idx="2">
                  <c:v>-299.04680313129938</c:v>
                </c:pt>
                <c:pt idx="3">
                  <c:v>-794.96044321500085</c:v>
                </c:pt>
                <c:pt idx="4">
                  <c:v>-698.9297046283009</c:v>
                </c:pt>
                <c:pt idx="5">
                  <c:v>-687.72563413779972</c:v>
                </c:pt>
                <c:pt idx="6">
                  <c:v>-581.21461303159958</c:v>
                </c:pt>
                <c:pt idx="7">
                  <c:v>-577.17229559780026</c:v>
                </c:pt>
                <c:pt idx="8">
                  <c:v>-549.38469642570089</c:v>
                </c:pt>
                <c:pt idx="9">
                  <c:v>-568.28408465669963</c:v>
                </c:pt>
                <c:pt idx="10">
                  <c:v>-597.49288426289968</c:v>
                </c:pt>
                <c:pt idx="11">
                  <c:v>-549.30353956080035</c:v>
                </c:pt>
                <c:pt idx="12">
                  <c:v>-527.47626256180047</c:v>
                </c:pt>
                <c:pt idx="13">
                  <c:v>-371.50934425689957</c:v>
                </c:pt>
                <c:pt idx="14">
                  <c:v>-271.44572807330042</c:v>
                </c:pt>
                <c:pt idx="15">
                  <c:v>-99.020438525099962</c:v>
                </c:pt>
                <c:pt idx="16">
                  <c:v>138.16295786639967</c:v>
                </c:pt>
                <c:pt idx="17">
                  <c:v>286.97155322859908</c:v>
                </c:pt>
                <c:pt idx="18">
                  <c:v>285.43167371560048</c:v>
                </c:pt>
                <c:pt idx="19">
                  <c:v>375.98780656969939</c:v>
                </c:pt>
                <c:pt idx="20">
                  <c:v>437.73964861079912</c:v>
                </c:pt>
                <c:pt idx="21">
                  <c:v>553.05992617700031</c:v>
                </c:pt>
                <c:pt idx="22">
                  <c:v>671.1555438014002</c:v>
                </c:pt>
                <c:pt idx="23">
                  <c:v>839.92447702070058</c:v>
                </c:pt>
                <c:pt idx="24">
                  <c:v>1047.7818628369005</c:v>
                </c:pt>
                <c:pt idx="25">
                  <c:v>1145.3619308788002</c:v>
                </c:pt>
                <c:pt idx="26">
                  <c:v>1387.2226876105997</c:v>
                </c:pt>
                <c:pt idx="27">
                  <c:v>1603.454600220899</c:v>
                </c:pt>
                <c:pt idx="28">
                  <c:v>1770.7505493827994</c:v>
                </c:pt>
                <c:pt idx="29">
                  <c:v>1825.9667271596009</c:v>
                </c:pt>
                <c:pt idx="30">
                  <c:v>1914.3556587927051</c:v>
                </c:pt>
                <c:pt idx="31">
                  <c:v>2058.3314301940991</c:v>
                </c:pt>
                <c:pt idx="32">
                  <c:v>2167.6910470205985</c:v>
                </c:pt>
                <c:pt idx="33">
                  <c:v>2439.4210582527994</c:v>
                </c:pt>
                <c:pt idx="34">
                  <c:v>2844.7817721899992</c:v>
                </c:pt>
                <c:pt idx="35">
                  <c:v>2668.7688026061987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BD-4991-A1ED-FC25D2048B36}"/>
            </c:ext>
          </c:extLst>
        </c:ser>
        <c:ser>
          <c:idx val="2"/>
          <c:order val="2"/>
          <c:tx>
            <c:strRef>
              <c:f>'2_1-2'!$D$1</c:f>
              <c:strCache>
                <c:ptCount val="1"/>
                <c:pt idx="0">
                  <c:v>Opinberi geirinn</c:v>
                </c:pt>
              </c:strCache>
            </c:strRef>
          </c:tx>
          <c:spPr>
            <a:solidFill>
              <a:srgbClr val="C8DEF6"/>
            </a:solidFill>
            <a:ln>
              <a:noFill/>
            </a:ln>
            <a:effectLst/>
          </c:spPr>
          <c:invertIfNegative val="0"/>
          <c:cat>
            <c:numRef>
              <c:f>'2_1-2'!$A$2:$A$37</c:f>
              <c:numCache>
                <c:formatCode>mmm\-yy</c:formatCode>
                <c:ptCount val="3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</c:numCache>
            </c:numRef>
          </c:cat>
          <c:val>
            <c:numRef>
              <c:f>'2_1-2'!$D$2:$D$37</c:f>
              <c:numCache>
                <c:formatCode>#,##0</c:formatCode>
                <c:ptCount val="36"/>
                <c:pt idx="0">
                  <c:v>565.92791752090125</c:v>
                </c:pt>
                <c:pt idx="1">
                  <c:v>1974.211065973097</c:v>
                </c:pt>
                <c:pt idx="2">
                  <c:v>635.89857564499835</c:v>
                </c:pt>
                <c:pt idx="3">
                  <c:v>-282.02768804470543</c:v>
                </c:pt>
                <c:pt idx="4">
                  <c:v>-955.03796304579737</c:v>
                </c:pt>
                <c:pt idx="5">
                  <c:v>4524.2821175073914</c:v>
                </c:pt>
                <c:pt idx="6">
                  <c:v>5320.1843241446768</c:v>
                </c:pt>
                <c:pt idx="7">
                  <c:v>3068.316100158394</c:v>
                </c:pt>
                <c:pt idx="8">
                  <c:v>2287.2674622209015</c:v>
                </c:pt>
                <c:pt idx="9">
                  <c:v>1113.3337306141912</c:v>
                </c:pt>
                <c:pt idx="10">
                  <c:v>1801.8944320256996</c:v>
                </c:pt>
                <c:pt idx="11">
                  <c:v>2206.4528263801039</c:v>
                </c:pt>
                <c:pt idx="12">
                  <c:v>1796.3894623505912</c:v>
                </c:pt>
                <c:pt idx="13">
                  <c:v>2086.8709306933015</c:v>
                </c:pt>
                <c:pt idx="14">
                  <c:v>2400.0992280460923</c:v>
                </c:pt>
                <c:pt idx="15">
                  <c:v>2594.4363994963933</c:v>
                </c:pt>
                <c:pt idx="16">
                  <c:v>3310.4790727979998</c:v>
                </c:pt>
                <c:pt idx="17">
                  <c:v>4325.0837796357955</c:v>
                </c:pt>
                <c:pt idx="18">
                  <c:v>4778.0450314532936</c:v>
                </c:pt>
                <c:pt idx="19">
                  <c:v>4574.9288246702054</c:v>
                </c:pt>
                <c:pt idx="20">
                  <c:v>4081.3792774134927</c:v>
                </c:pt>
                <c:pt idx="21">
                  <c:v>4799.8366765679966</c:v>
                </c:pt>
                <c:pt idx="22">
                  <c:v>4401.5067593450949</c:v>
                </c:pt>
                <c:pt idx="23">
                  <c:v>4307.4414833367919</c:v>
                </c:pt>
                <c:pt idx="24">
                  <c:v>5040.7841403495986</c:v>
                </c:pt>
                <c:pt idx="25">
                  <c:v>5203.0308343341021</c:v>
                </c:pt>
                <c:pt idx="26">
                  <c:v>5522.3438637338986</c:v>
                </c:pt>
                <c:pt idx="27">
                  <c:v>5296.0895108247933</c:v>
                </c:pt>
                <c:pt idx="28">
                  <c:v>6464.4995267863997</c:v>
                </c:pt>
                <c:pt idx="29">
                  <c:v>3788.3127238867019</c:v>
                </c:pt>
                <c:pt idx="30">
                  <c:v>3691.0268923766998</c:v>
                </c:pt>
                <c:pt idx="31">
                  <c:v>4431.1071371980943</c:v>
                </c:pt>
                <c:pt idx="32">
                  <c:v>5353.5997759384773</c:v>
                </c:pt>
                <c:pt idx="33">
                  <c:v>5749.381134377807</c:v>
                </c:pt>
                <c:pt idx="34">
                  <c:v>7063.1453816423018</c:v>
                </c:pt>
                <c:pt idx="35">
                  <c:v>7780.0952922867873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BD-4991-A1ED-FC25D2048B36}"/>
            </c:ext>
          </c:extLst>
        </c:ser>
        <c:ser>
          <c:idx val="3"/>
          <c:order val="3"/>
          <c:tx>
            <c:strRef>
              <c:f>'2_1-2'!$E$1</c:f>
              <c:strCache>
                <c:ptCount val="1"/>
                <c:pt idx="0">
                  <c:v>Aðrar atvinnugreinar</c:v>
                </c:pt>
              </c:strCache>
            </c:strRef>
          </c:tx>
          <c:spPr>
            <a:solidFill>
              <a:srgbClr val="FDC41B"/>
            </a:solidFill>
            <a:ln>
              <a:noFill/>
            </a:ln>
            <a:effectLst/>
          </c:spPr>
          <c:invertIfNegative val="0"/>
          <c:cat>
            <c:numRef>
              <c:f>'2_1-2'!$A$2:$A$37</c:f>
              <c:numCache>
                <c:formatCode>mmm\-yy</c:formatCode>
                <c:ptCount val="3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</c:numCache>
            </c:numRef>
          </c:cat>
          <c:val>
            <c:numRef>
              <c:f>'2_1-2'!$E$2:$E$37</c:f>
              <c:numCache>
                <c:formatCode>#,##0</c:formatCode>
                <c:ptCount val="36"/>
                <c:pt idx="0">
                  <c:v>-341.14278195897396</c:v>
                </c:pt>
                <c:pt idx="1">
                  <c:v>-288.03990455365329</c:v>
                </c:pt>
                <c:pt idx="2">
                  <c:v>-927.31591976030495</c:v>
                </c:pt>
                <c:pt idx="3">
                  <c:v>-1591.3566567102121</c:v>
                </c:pt>
                <c:pt idx="4">
                  <c:v>-1710.4708621247823</c:v>
                </c:pt>
                <c:pt idx="5">
                  <c:v>-1453.1759569929231</c:v>
                </c:pt>
                <c:pt idx="6">
                  <c:v>-1609.7096113542202</c:v>
                </c:pt>
                <c:pt idx="7">
                  <c:v>-1533.611905165651</c:v>
                </c:pt>
                <c:pt idx="8">
                  <c:v>-1613.3407444184677</c:v>
                </c:pt>
                <c:pt idx="9">
                  <c:v>-1639.1246224234551</c:v>
                </c:pt>
                <c:pt idx="10">
                  <c:v>-1810.905480938331</c:v>
                </c:pt>
                <c:pt idx="11">
                  <c:v>-1749.9263634009535</c:v>
                </c:pt>
                <c:pt idx="12">
                  <c:v>-1689.7057804204701</c:v>
                </c:pt>
                <c:pt idx="13">
                  <c:v>-1297.7214085890391</c:v>
                </c:pt>
                <c:pt idx="14">
                  <c:v>-1084.9875733929875</c:v>
                </c:pt>
                <c:pt idx="15">
                  <c:v>-1034.3160448616336</c:v>
                </c:pt>
                <c:pt idx="16">
                  <c:v>-532.43253147202131</c:v>
                </c:pt>
                <c:pt idx="17">
                  <c:v>-388.87772395135289</c:v>
                </c:pt>
                <c:pt idx="18">
                  <c:v>-293.11285090821502</c:v>
                </c:pt>
                <c:pt idx="19">
                  <c:v>-306.57930986394149</c:v>
                </c:pt>
                <c:pt idx="20">
                  <c:v>-185.17772710232339</c:v>
                </c:pt>
                <c:pt idx="21">
                  <c:v>-82.790454556457007</c:v>
                </c:pt>
                <c:pt idx="22">
                  <c:v>299.27411241348773</c:v>
                </c:pt>
                <c:pt idx="23">
                  <c:v>545.60516145316979</c:v>
                </c:pt>
                <c:pt idx="24">
                  <c:v>709.72948868560843</c:v>
                </c:pt>
                <c:pt idx="25">
                  <c:v>643.95379938492715</c:v>
                </c:pt>
                <c:pt idx="26">
                  <c:v>1067.7452777327285</c:v>
                </c:pt>
                <c:pt idx="27">
                  <c:v>1007.1224396590783</c:v>
                </c:pt>
                <c:pt idx="28">
                  <c:v>818.82716188559789</c:v>
                </c:pt>
                <c:pt idx="29">
                  <c:v>434.0209065057993</c:v>
                </c:pt>
                <c:pt idx="30">
                  <c:v>340.51481824306802</c:v>
                </c:pt>
                <c:pt idx="31">
                  <c:v>540.5200556973623</c:v>
                </c:pt>
                <c:pt idx="32">
                  <c:v>1019.2888645416392</c:v>
                </c:pt>
                <c:pt idx="33">
                  <c:v>1349.0297015928736</c:v>
                </c:pt>
                <c:pt idx="34">
                  <c:v>1965.8284684189584</c:v>
                </c:pt>
                <c:pt idx="35">
                  <c:v>1565.0780036763504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BD-4991-A1ED-FC25D2048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lineChart>
        <c:grouping val="standard"/>
        <c:varyColors val="0"/>
        <c:ser>
          <c:idx val="4"/>
          <c:order val="4"/>
          <c:tx>
            <c:strRef>
              <c:f>'2_1-2'!$F$1</c:f>
              <c:strCache>
                <c:ptCount val="1"/>
                <c:pt idx="0">
                  <c:v>Alls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'2_1-2'!$A$2:$A$37</c:f>
              <c:numCache>
                <c:formatCode>mmm\-yy</c:formatCode>
                <c:ptCount val="3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</c:numCache>
            </c:numRef>
          </c:cat>
          <c:val>
            <c:numRef>
              <c:f>'2_1-2'!$F$2:$F$37</c:f>
              <c:numCache>
                <c:formatCode>#,##0</c:formatCode>
                <c:ptCount val="36"/>
                <c:pt idx="0">
                  <c:v>-372.52774103617094</c:v>
                </c:pt>
                <c:pt idx="1">
                  <c:v>1188.4654060344428</c:v>
                </c:pt>
                <c:pt idx="2">
                  <c:v>-1881.6780070504024</c:v>
                </c:pt>
                <c:pt idx="3">
                  <c:v>-9202.7045038545202</c:v>
                </c:pt>
                <c:pt idx="4">
                  <c:v>-10425.559366730184</c:v>
                </c:pt>
                <c:pt idx="5">
                  <c:v>-6561.2568863846336</c:v>
                </c:pt>
                <c:pt idx="6">
                  <c:v>-6135.9296143658457</c:v>
                </c:pt>
                <c:pt idx="7">
                  <c:v>-8624.3894699508583</c:v>
                </c:pt>
                <c:pt idx="8">
                  <c:v>-11591.147172035875</c:v>
                </c:pt>
                <c:pt idx="9">
                  <c:v>-14092.831511300164</c:v>
                </c:pt>
                <c:pt idx="10">
                  <c:v>-14218.474617215432</c:v>
                </c:pt>
                <c:pt idx="11">
                  <c:v>-13907.29736342955</c:v>
                </c:pt>
                <c:pt idx="12">
                  <c:v>-14296.337660989882</c:v>
                </c:pt>
                <c:pt idx="13">
                  <c:v>-13197.90225572634</c:v>
                </c:pt>
                <c:pt idx="14">
                  <c:v>-11710.293584290997</c:v>
                </c:pt>
                <c:pt idx="15">
                  <c:v>-11331.742507980041</c:v>
                </c:pt>
                <c:pt idx="16">
                  <c:v>-7847.2271601292177</c:v>
                </c:pt>
                <c:pt idx="17">
                  <c:v>-4991.2770055444653</c:v>
                </c:pt>
                <c:pt idx="18">
                  <c:v>-2861.6975293308237</c:v>
                </c:pt>
                <c:pt idx="19">
                  <c:v>-1935.9349205493372</c:v>
                </c:pt>
                <c:pt idx="20">
                  <c:v>-1219.6947023382322</c:v>
                </c:pt>
                <c:pt idx="21">
                  <c:v>930.25680559583907</c:v>
                </c:pt>
                <c:pt idx="22">
                  <c:v>1385.9073470744802</c:v>
                </c:pt>
                <c:pt idx="23">
                  <c:v>2024.5982238145607</c:v>
                </c:pt>
                <c:pt idx="24">
                  <c:v>2176.3399063346073</c:v>
                </c:pt>
                <c:pt idx="25">
                  <c:v>2766.8539458976275</c:v>
                </c:pt>
                <c:pt idx="26">
                  <c:v>5728.0677106854255</c:v>
                </c:pt>
                <c:pt idx="27">
                  <c:v>6807.628972352968</c:v>
                </c:pt>
                <c:pt idx="28">
                  <c:v>9917.5815461559941</c:v>
                </c:pt>
                <c:pt idx="29">
                  <c:v>5872.7090752034983</c:v>
                </c:pt>
                <c:pt idx="30">
                  <c:v>5174.9687486164694</c:v>
                </c:pt>
                <c:pt idx="31">
                  <c:v>6761.8391309640547</c:v>
                </c:pt>
                <c:pt idx="32">
                  <c:v>8682.7973387295133</c:v>
                </c:pt>
                <c:pt idx="33">
                  <c:v>10134.200989862478</c:v>
                </c:pt>
                <c:pt idx="34">
                  <c:v>13284.514943216256</c:v>
                </c:pt>
                <c:pt idx="35">
                  <c:v>13715.138285879733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BD-4991-A1ED-FC25D2048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4485911181245"/>
          <c:y val="0.84277994730594141"/>
          <c:w val="0.76213924174848191"/>
          <c:h val="0.102836984124641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Stór fjárfestingarverkefni standa yfir og eru væntanleg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900">
                <a:latin typeface="FiraGO Light" panose="020B0403050000020004" pitchFamily="34" charset="0"/>
                <a:cs typeface="FiraGO Light" panose="020B0403050000020004" pitchFamily="34" charset="0"/>
              </a:rPr>
              <a:t>Valin áform opinberra aðila, ma. kr. á verðlagi hvers árs</a:t>
            </a:r>
          </a:p>
        </c:rich>
      </c:tx>
      <c:layout>
        <c:manualLayout>
          <c:xMode val="edge"/>
          <c:yMode val="edge"/>
          <c:x val="0.11509235274708941"/>
          <c:y val="2.3148325967694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1979437013062639"/>
          <c:h val="0.493588367100632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'2_2-1'!$C$1</c:f>
              <c:strCache>
                <c:ptCount val="1"/>
                <c:pt idx="0">
                  <c:v>Vegaframkvæmdir og Betri samgöngur*</c:v>
                </c:pt>
              </c:strCache>
            </c:strRef>
          </c:tx>
          <c:spPr>
            <a:solidFill>
              <a:srgbClr val="60986E"/>
            </a:solidFill>
            <a:ln w="19050">
              <a:noFill/>
            </a:ln>
            <a:effectLst/>
          </c:spPr>
          <c:invertIfNegative val="0"/>
          <c:cat>
            <c:numRef>
              <c:f>'2_2-1'!$A$2:$A$6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'2_2-1'!$C$2:$C$6</c:f>
              <c:numCache>
                <c:formatCode>0</c:formatCode>
                <c:ptCount val="5"/>
                <c:pt idx="0">
                  <c:v>29.8506</c:v>
                </c:pt>
                <c:pt idx="1">
                  <c:v>30.175984</c:v>
                </c:pt>
                <c:pt idx="2">
                  <c:v>42.849371526056458</c:v>
                </c:pt>
                <c:pt idx="3">
                  <c:v>50.63690806724248</c:v>
                </c:pt>
                <c:pt idx="4">
                  <c:v>52.899670613529651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1"/>
          <c:tx>
            <c:strRef>
              <c:f>'2_2-1'!$B$1</c:f>
              <c:strCache>
                <c:ptCount val="1"/>
                <c:pt idx="0">
                  <c:v>Nýi Landspítalinn, 1. áfangi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numRef>
              <c:f>'2_2-1'!$A$2:$A$6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'2_2-1'!$B$2:$B$6</c:f>
              <c:numCache>
                <c:formatCode>0</c:formatCode>
                <c:ptCount val="5"/>
                <c:pt idx="0">
                  <c:v>10.199999999999999</c:v>
                </c:pt>
                <c:pt idx="1">
                  <c:v>18.399999999999999</c:v>
                </c:pt>
                <c:pt idx="2">
                  <c:v>28.631</c:v>
                </c:pt>
                <c:pt idx="3">
                  <c:v>27.196999999999999</c:v>
                </c:pt>
                <c:pt idx="4">
                  <c:v>31.323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E-40EC-8DF2-4E0387568093}"/>
            </c:ext>
          </c:extLst>
        </c:ser>
        <c:ser>
          <c:idx val="2"/>
          <c:order val="2"/>
          <c:tx>
            <c:strRef>
              <c:f>'2_2-1'!$D$1</c:f>
              <c:strCache>
                <c:ptCount val="1"/>
                <c:pt idx="0">
                  <c:v>Isavia</c:v>
                </c:pt>
              </c:strCache>
            </c:strRef>
          </c:tx>
          <c:spPr>
            <a:solidFill>
              <a:srgbClr val="FDC41B"/>
            </a:solidFill>
            <a:ln>
              <a:noFill/>
            </a:ln>
            <a:effectLst/>
          </c:spPr>
          <c:invertIfNegative val="0"/>
          <c:cat>
            <c:numRef>
              <c:f>'2_2-1'!$A$2:$A$6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'2_2-1'!$D$2:$D$6</c:f>
              <c:numCache>
                <c:formatCode>0</c:formatCode>
                <c:ptCount val="5"/>
                <c:pt idx="0">
                  <c:v>15.85078</c:v>
                </c:pt>
                <c:pt idx="1">
                  <c:v>18.5</c:v>
                </c:pt>
                <c:pt idx="2">
                  <c:v>15.5</c:v>
                </c:pt>
                <c:pt idx="3">
                  <c:v>15.5</c:v>
                </c:pt>
                <c:pt idx="4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4B-46D8-AD46-57E0ABED8F3D}"/>
            </c:ext>
          </c:extLst>
        </c:ser>
        <c:ser>
          <c:idx val="3"/>
          <c:order val="3"/>
          <c:tx>
            <c:strRef>
              <c:f>'2_2-1'!$E$1</c:f>
              <c:strCache>
                <c:ptCount val="1"/>
                <c:pt idx="0">
                  <c:v>Orkufyrirtæki í ríkiseigu**</c:v>
                </c:pt>
              </c:strCache>
            </c:strRef>
          </c:tx>
          <c:spPr>
            <a:solidFill>
              <a:srgbClr val="C8DEF6"/>
            </a:solidFill>
            <a:ln>
              <a:noFill/>
            </a:ln>
            <a:effectLst/>
          </c:spPr>
          <c:invertIfNegative val="0"/>
          <c:cat>
            <c:numRef>
              <c:f>'2_2-1'!$A$2:$A$6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'2_2-1'!$E$2:$E$6</c:f>
              <c:numCache>
                <c:formatCode>0</c:formatCode>
                <c:ptCount val="5"/>
                <c:pt idx="0">
                  <c:v>17.578254999999999</c:v>
                </c:pt>
                <c:pt idx="1">
                  <c:v>27.430861</c:v>
                </c:pt>
                <c:pt idx="2">
                  <c:v>35.359120969999999</c:v>
                </c:pt>
                <c:pt idx="3">
                  <c:v>59.493193840000004</c:v>
                </c:pt>
                <c:pt idx="4">
                  <c:v>56.350468590000006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4B-46D8-AD46-57E0ABED8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98275327962318"/>
          <c:y val="0.72643164285676043"/>
          <c:w val="0.70683805591478499"/>
          <c:h val="0.151216906302803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8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 sz="1000"/>
              <a:t>Framleiðnivöxtur hefur helmingast</a:t>
            </a:r>
          </a:p>
          <a:p>
            <a:pPr algn="l">
              <a:defRPr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is-IS" sz="900">
                <a:latin typeface="FiraGO Light" panose="020B0403050000020004" pitchFamily="34" charset="0"/>
                <a:cs typeface="FiraGO Light" panose="020B0403050000020004" pitchFamily="34" charset="0"/>
              </a:rPr>
              <a:t>Framleiðni á vinnustund, lógaritmískur kvarði</a:t>
            </a:r>
          </a:p>
        </c:rich>
      </c:tx>
      <c:layout>
        <c:manualLayout>
          <c:xMode val="edge"/>
          <c:yMode val="edge"/>
          <c:x val="0.1605634946606255"/>
          <c:y val="2.3147796180649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8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23890302482583892"/>
          <c:y val="0.17171291519594534"/>
          <c:w val="0.73356659614313624"/>
          <c:h val="0.59096461218209806"/>
        </c:manualLayout>
      </c:layout>
      <c:lineChart>
        <c:grouping val="standard"/>
        <c:varyColors val="0"/>
        <c:ser>
          <c:idx val="1"/>
          <c:order val="0"/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'2_2-2'!$A$3:$A$110</c15:sqref>
                  </c15:fullRef>
                </c:ext>
              </c:extLst>
              <c:f>'2_2-2'!$A$4:$A$110</c:f>
              <c:numCache>
                <c:formatCode>General</c:formatCode>
                <c:ptCount val="107"/>
                <c:pt idx="0">
                  <c:v>1996</c:v>
                </c:pt>
                <c:pt idx="4">
                  <c:v>1997</c:v>
                </c:pt>
                <c:pt idx="8">
                  <c:v>1998</c:v>
                </c:pt>
                <c:pt idx="12">
                  <c:v>1999</c:v>
                </c:pt>
                <c:pt idx="16">
                  <c:v>2000</c:v>
                </c:pt>
                <c:pt idx="20">
                  <c:v>2001</c:v>
                </c:pt>
                <c:pt idx="24">
                  <c:v>2002</c:v>
                </c:pt>
                <c:pt idx="28">
                  <c:v>2003</c:v>
                </c:pt>
                <c:pt idx="32">
                  <c:v>2004</c:v>
                </c:pt>
                <c:pt idx="36">
                  <c:v>2005</c:v>
                </c:pt>
                <c:pt idx="40">
                  <c:v>2006</c:v>
                </c:pt>
                <c:pt idx="44">
                  <c:v>2007</c:v>
                </c:pt>
                <c:pt idx="48">
                  <c:v>2008</c:v>
                </c:pt>
                <c:pt idx="52">
                  <c:v>2009</c:v>
                </c:pt>
                <c:pt idx="56">
                  <c:v>2010</c:v>
                </c:pt>
                <c:pt idx="60">
                  <c:v>2011</c:v>
                </c:pt>
                <c:pt idx="64">
                  <c:v>2012</c:v>
                </c:pt>
                <c:pt idx="68">
                  <c:v>2013</c:v>
                </c:pt>
                <c:pt idx="72">
                  <c:v>2014</c:v>
                </c:pt>
                <c:pt idx="76">
                  <c:v>2015</c:v>
                </c:pt>
                <c:pt idx="80">
                  <c:v>2016</c:v>
                </c:pt>
                <c:pt idx="84">
                  <c:v>2017</c:v>
                </c:pt>
                <c:pt idx="88">
                  <c:v>2018</c:v>
                </c:pt>
                <c:pt idx="92">
                  <c:v>2019</c:v>
                </c:pt>
                <c:pt idx="96">
                  <c:v>2020</c:v>
                </c:pt>
                <c:pt idx="100">
                  <c:v>2021</c:v>
                </c:pt>
                <c:pt idx="104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'2_2-2'!$B$2:$B$110</c15:sqref>
                  </c15:fullRef>
                </c:ext>
              </c:extLst>
              <c:f>'2_2-2'!$B$3:$B$110</c:f>
              <c:numCache>
                <c:formatCode>General</c:formatCode>
                <c:ptCount val="108"/>
                <c:pt idx="0">
                  <c:v>4.7427315659823766</c:v>
                </c:pt>
                <c:pt idx="1">
                  <c:v>4.7500036397559677</c:v>
                </c:pt>
                <c:pt idx="2">
                  <c:v>4.7536305139337509</c:v>
                </c:pt>
                <c:pt idx="3">
                  <c:v>4.7587271858980333</c:v>
                </c:pt>
                <c:pt idx="4">
                  <c:v>4.7696820253306695</c:v>
                </c:pt>
                <c:pt idx="5">
                  <c:v>4.7806907740173807</c:v>
                </c:pt>
                <c:pt idx="6">
                  <c:v>4.7933106098610123</c:v>
                </c:pt>
                <c:pt idx="7">
                  <c:v>4.8039839659515442</c:v>
                </c:pt>
                <c:pt idx="8">
                  <c:v>4.8020799535393888</c:v>
                </c:pt>
                <c:pt idx="9">
                  <c:v>4.8202494773764846</c:v>
                </c:pt>
                <c:pt idx="10">
                  <c:v>4.8388871413297014</c:v>
                </c:pt>
                <c:pt idx="11">
                  <c:v>4.8576041265491154</c:v>
                </c:pt>
                <c:pt idx="12">
                  <c:v>4.8810369001106251</c:v>
                </c:pt>
                <c:pt idx="13">
                  <c:v>4.8749830362942026</c:v>
                </c:pt>
                <c:pt idx="14">
                  <c:v>4.8724121081150216</c:v>
                </c:pt>
                <c:pt idx="15">
                  <c:v>4.8717895890358518</c:v>
                </c:pt>
                <c:pt idx="16">
                  <c:v>4.8711548307780683</c:v>
                </c:pt>
                <c:pt idx="17">
                  <c:v>4.8790097695289196</c:v>
                </c:pt>
                <c:pt idx="18">
                  <c:v>4.8952225476158366</c:v>
                </c:pt>
                <c:pt idx="19">
                  <c:v>4.9002929106005064</c:v>
                </c:pt>
                <c:pt idx="20">
                  <c:v>4.9034212966490518</c:v>
                </c:pt>
                <c:pt idx="21">
                  <c:v>4.9174877541655109</c:v>
                </c:pt>
                <c:pt idx="22">
                  <c:v>4.920506523957882</c:v>
                </c:pt>
                <c:pt idx="23">
                  <c:v>4.9372147863392621</c:v>
                </c:pt>
                <c:pt idx="24">
                  <c:v>4.9433682337098235</c:v>
                </c:pt>
                <c:pt idx="25">
                  <c:v>4.9465053478946874</c:v>
                </c:pt>
                <c:pt idx="26">
                  <c:v>4.9550104042265879</c:v>
                </c:pt>
                <c:pt idx="27">
                  <c:v>4.9561958221360838</c:v>
                </c:pt>
                <c:pt idx="28">
                  <c:v>4.9804829627281535</c:v>
                </c:pt>
                <c:pt idx="29">
                  <c:v>4.984966790805947</c:v>
                </c:pt>
                <c:pt idx="30">
                  <c:v>4.9876546248033353</c:v>
                </c:pt>
                <c:pt idx="31">
                  <c:v>4.9888523173544863</c:v>
                </c:pt>
                <c:pt idx="32">
                  <c:v>5.0016577827120088</c:v>
                </c:pt>
                <c:pt idx="33">
                  <c:v>5.0148357505734555</c:v>
                </c:pt>
                <c:pt idx="34">
                  <c:v>5.0331575149813101</c:v>
                </c:pt>
                <c:pt idx="35">
                  <c:v>5.0546726268382107</c:v>
                </c:pt>
                <c:pt idx="36">
                  <c:v>5.0541577535473472</c:v>
                </c:pt>
                <c:pt idx="37">
                  <c:v>5.0699869602362631</c:v>
                </c:pt>
                <c:pt idx="38">
                  <c:v>5.0820167997306056</c:v>
                </c:pt>
                <c:pt idx="39">
                  <c:v>5.0839180547870537</c:v>
                </c:pt>
                <c:pt idx="40">
                  <c:v>5.0942333311215986</c:v>
                </c:pt>
                <c:pt idx="41">
                  <c:v>5.1002764302127241</c:v>
                </c:pt>
                <c:pt idx="42">
                  <c:v>5.1047153693618137</c:v>
                </c:pt>
                <c:pt idx="43">
                  <c:v>5.1092785865388963</c:v>
                </c:pt>
                <c:pt idx="44">
                  <c:v>5.114443643721386</c:v>
                </c:pt>
                <c:pt idx="45">
                  <c:v>5.1299478247761598</c:v>
                </c:pt>
                <c:pt idx="46">
                  <c:v>5.1443625312006169</c:v>
                </c:pt>
                <c:pt idx="47">
                  <c:v>5.1676033431522805</c:v>
                </c:pt>
                <c:pt idx="48">
                  <c:v>5.1716371067973563</c:v>
                </c:pt>
                <c:pt idx="49">
                  <c:v>5.1515303507519343</c:v>
                </c:pt>
                <c:pt idx="50">
                  <c:v>5.1423716955007626</c:v>
                </c:pt>
                <c:pt idx="51">
                  <c:v>5.1378625844910886</c:v>
                </c:pt>
                <c:pt idx="52">
                  <c:v>5.1441310211092679</c:v>
                </c:pt>
                <c:pt idx="53">
                  <c:v>5.1752399756886511</c:v>
                </c:pt>
                <c:pt idx="54">
                  <c:v>5.1956934449435188</c:v>
                </c:pt>
                <c:pt idx="55">
                  <c:v>5.1998712899427151</c:v>
                </c:pt>
                <c:pt idx="56">
                  <c:v>5.1945812719203452</c:v>
                </c:pt>
                <c:pt idx="57">
                  <c:v>5.1915936128993563</c:v>
                </c:pt>
                <c:pt idx="58">
                  <c:v>5.1845040561809528</c:v>
                </c:pt>
                <c:pt idx="59">
                  <c:v>5.189543836433713</c:v>
                </c:pt>
                <c:pt idx="60">
                  <c:v>5.1998040329072444</c:v>
                </c:pt>
                <c:pt idx="61">
                  <c:v>5.1933493784705957</c:v>
                </c:pt>
                <c:pt idx="62">
                  <c:v>5.1936481129024212</c:v>
                </c:pt>
                <c:pt idx="63">
                  <c:v>5.190405171766006</c:v>
                </c:pt>
                <c:pt idx="64">
                  <c:v>5.1894940676815189</c:v>
                </c:pt>
                <c:pt idx="65">
                  <c:v>5.1894492462440116</c:v>
                </c:pt>
                <c:pt idx="66">
                  <c:v>5.192860447599589</c:v>
                </c:pt>
                <c:pt idx="67">
                  <c:v>5.1918424030221404</c:v>
                </c:pt>
                <c:pt idx="68">
                  <c:v>5.1988005513871007</c:v>
                </c:pt>
                <c:pt idx="69">
                  <c:v>5.2032683644999604</c:v>
                </c:pt>
                <c:pt idx="70">
                  <c:v>5.2073243587641445</c:v>
                </c:pt>
                <c:pt idx="71">
                  <c:v>5.212630892266124</c:v>
                </c:pt>
                <c:pt idx="72">
                  <c:v>5.1985249911919151</c:v>
                </c:pt>
                <c:pt idx="73">
                  <c:v>5.2056871397968818</c:v>
                </c:pt>
                <c:pt idx="74">
                  <c:v>5.2118077010532344</c:v>
                </c:pt>
                <c:pt idx="75">
                  <c:v>5.2121808795272546</c:v>
                </c:pt>
                <c:pt idx="76">
                  <c:v>5.2203977367465226</c:v>
                </c:pt>
                <c:pt idx="77">
                  <c:v>5.2348993777876727</c:v>
                </c:pt>
                <c:pt idx="78">
                  <c:v>5.2350043895228477</c:v>
                </c:pt>
                <c:pt idx="79">
                  <c:v>5.2288485748832976</c:v>
                </c:pt>
                <c:pt idx="80">
                  <c:v>5.2306367616982197</c:v>
                </c:pt>
                <c:pt idx="81">
                  <c:v>5.2134466026199187</c:v>
                </c:pt>
                <c:pt idx="82">
                  <c:v>5.22643268942526</c:v>
                </c:pt>
                <c:pt idx="83">
                  <c:v>5.2398777976625004</c:v>
                </c:pt>
                <c:pt idx="84">
                  <c:v>5.2371444453057361</c:v>
                </c:pt>
                <c:pt idx="85">
                  <c:v>5.248826971527599</c:v>
                </c:pt>
                <c:pt idx="86">
                  <c:v>5.2514395812697092</c:v>
                </c:pt>
                <c:pt idx="87">
                  <c:v>5.2479874250618801</c:v>
                </c:pt>
                <c:pt idx="88">
                  <c:v>5.2572562980220123</c:v>
                </c:pt>
                <c:pt idx="89">
                  <c:v>5.2633205905933504</c:v>
                </c:pt>
                <c:pt idx="90">
                  <c:v>5.2660629001086381</c:v>
                </c:pt>
                <c:pt idx="91">
                  <c:v>5.273237322483574</c:v>
                </c:pt>
                <c:pt idx="92">
                  <c:v>5.2676952125351679</c:v>
                </c:pt>
                <c:pt idx="93">
                  <c:v>5.2797312459491454</c:v>
                </c:pt>
                <c:pt idx="94">
                  <c:v>5.2903371320961998</c:v>
                </c:pt>
                <c:pt idx="95">
                  <c:v>5.3030759728566732</c:v>
                </c:pt>
                <c:pt idx="96">
                  <c:v>5.310752120486665</c:v>
                </c:pt>
                <c:pt idx="97">
                  <c:v>5.3089001347587779</c:v>
                </c:pt>
                <c:pt idx="98">
                  <c:v>5.2971512076066238</c:v>
                </c:pt>
                <c:pt idx="99">
                  <c:v>5.2996677036507371</c:v>
                </c:pt>
                <c:pt idx="100">
                  <c:v>5.3140928421724798</c:v>
                </c:pt>
                <c:pt idx="101">
                  <c:v>5.3213866846854332</c:v>
                </c:pt>
                <c:pt idx="102">
                  <c:v>5.324931196213444</c:v>
                </c:pt>
                <c:pt idx="103">
                  <c:v>5.3209554006744249</c:v>
                </c:pt>
                <c:pt idx="104">
                  <c:v>5.3191440325334352</c:v>
                </c:pt>
                <c:pt idx="105">
                  <c:v>5.3159759562632809</c:v>
                </c:pt>
                <c:pt idx="106">
                  <c:v>5.3229800025779221</c:v>
                </c:pt>
                <c:pt idx="107">
                  <c:v>5.3165559062411001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93-46DA-B9FF-AC833B314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in val="4.7"/>
        </c:scaling>
        <c:delete val="1"/>
        <c:axPos val="l"/>
        <c:numFmt formatCode="General" sourceLinked="1"/>
        <c:majorTickMark val="out"/>
        <c:minorTickMark val="none"/>
        <c:tickLblPos val="nextTo"/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Elsti aldurshópurinn mun</a:t>
            </a:r>
            <a:r>
              <a:rPr lang="en-GB" baseline="0"/>
              <a:t> stækka mun hraðar en verið hefur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Hlutfallslega fleiri/færr</a:t>
            </a:r>
            <a:r>
              <a:rPr lang="en-GB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i íbúar en 2023</a:t>
            </a:r>
            <a:endParaRPr lang="en-GB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0975"/>
          <c:y val="2.31481206358639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512298468813045"/>
        </c:manualLayout>
      </c:layout>
      <c:lineChart>
        <c:grouping val="standard"/>
        <c:varyColors val="0"/>
        <c:ser>
          <c:idx val="1"/>
          <c:order val="0"/>
          <c:tx>
            <c:strRef>
              <c:f>'2_2-3'!$B$1</c:f>
              <c:strCache>
                <c:ptCount val="1"/>
                <c:pt idx="0">
                  <c:v>Börn</c:v>
                </c:pt>
              </c:strCache>
            </c:strRef>
          </c:tx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none"/>
          </c:marker>
          <c:cat>
            <c:strRef>
              <c:f>'2_2-3'!$A$2:$A$14</c:f>
              <c:strCache>
                <c:ptCount val="1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</c:strCache>
            </c:strRef>
          </c:cat>
          <c:val>
            <c:numRef>
              <c:f>'2_2-3'!$B$2:$B$14</c:f>
              <c:numCache>
                <c:formatCode>0%</c:formatCode>
                <c:ptCount val="13"/>
                <c:pt idx="0">
                  <c:v>-5.5962312064648523E-2</c:v>
                </c:pt>
                <c:pt idx="1">
                  <c:v>-5.324488851443554E-2</c:v>
                </c:pt>
                <c:pt idx="2">
                  <c:v>-4.6136867961695027E-2</c:v>
                </c:pt>
                <c:pt idx="3">
                  <c:v>-4.2280262486501852E-2</c:v>
                </c:pt>
                <c:pt idx="4">
                  <c:v>-3.449585266580435E-2</c:v>
                </c:pt>
                <c:pt idx="5">
                  <c:v>-2.1774987836859605E-2</c:v>
                </c:pt>
                <c:pt idx="6">
                  <c:v>-7.677611515230609E-3</c:v>
                </c:pt>
                <c:pt idx="7">
                  <c:v>0</c:v>
                </c:pt>
                <c:pt idx="8">
                  <c:v>8.9354582240628311E-3</c:v>
                </c:pt>
                <c:pt idx="9">
                  <c:v>1.7028396482775765E-2</c:v>
                </c:pt>
                <c:pt idx="10">
                  <c:v>2.4326280689679791E-2</c:v>
                </c:pt>
                <c:pt idx="11">
                  <c:v>2.931020161146769E-2</c:v>
                </c:pt>
                <c:pt idx="12">
                  <c:v>3.247855134031874E-2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64-4D93-AD51-36114BAA5226}"/>
            </c:ext>
          </c:extLst>
        </c:ser>
        <c:ser>
          <c:idx val="0"/>
          <c:order val="1"/>
          <c:tx>
            <c:strRef>
              <c:f>'2_2-3'!$C$1</c:f>
              <c:strCache>
                <c:ptCount val="1"/>
                <c:pt idx="0">
                  <c:v>Á vinnufærum aldri</c:v>
                </c:pt>
              </c:strCache>
            </c:strRef>
          </c:tx>
          <c:spPr>
            <a:ln w="28575" cap="rnd">
              <a:solidFill>
                <a:srgbClr val="C8DEF6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tx>
                <c:rich>
                  <a:bodyPr/>
                  <a:lstStyle/>
                  <a:p>
                    <a:fld id="{CC0E82EE-13D5-457A-B485-1BE0DCB431CC}" type="VALUE">
                      <a:rPr lang="en-US" b="1"/>
                      <a:pPr/>
                      <a:t>[GILDI]</a:t>
                    </a:fld>
                    <a:endParaRPr lang="is-I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064-4D93-AD51-36114BAA52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FiraGO SemiBold" panose="020B0603050000020004" pitchFamily="34" charset="0"/>
                    <a:ea typeface="+mn-ea"/>
                    <a:cs typeface="FiraGO SemiBold" panose="020B0603050000020004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'2_2-3'!$A$2:$A$14</c:f>
              <c:strCache>
                <c:ptCount val="1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</c:strCache>
            </c:strRef>
          </c:cat>
          <c:val>
            <c:numRef>
              <c:f>'2_2-3'!$C$2:$C$14</c:f>
              <c:numCache>
                <c:formatCode>0%</c:formatCode>
                <c:ptCount val="13"/>
                <c:pt idx="0">
                  <c:v>-0.13252938569564099</c:v>
                </c:pt>
                <c:pt idx="1">
                  <c:v>-0.11473736852162808</c:v>
                </c:pt>
                <c:pt idx="2">
                  <c:v>-8.1962814033575526E-2</c:v>
                </c:pt>
                <c:pt idx="3">
                  <c:v>-5.4628323297540637E-2</c:v>
                </c:pt>
                <c:pt idx="4">
                  <c:v>-3.4287038580541829E-2</c:v>
                </c:pt>
                <c:pt idx="5">
                  <c:v>-2.6724618118095789E-2</c:v>
                </c:pt>
                <c:pt idx="6">
                  <c:v>-8.3349257785023667E-3</c:v>
                </c:pt>
                <c:pt idx="7">
                  <c:v>0</c:v>
                </c:pt>
                <c:pt idx="8">
                  <c:v>7.0745223680948044E-3</c:v>
                </c:pt>
                <c:pt idx="9">
                  <c:v>1.3657080824385215E-2</c:v>
                </c:pt>
                <c:pt idx="10">
                  <c:v>2.0247770915581498E-2</c:v>
                </c:pt>
                <c:pt idx="11">
                  <c:v>2.6618906864319669E-2</c:v>
                </c:pt>
                <c:pt idx="12">
                  <c:v>3.3416953645615255E-2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64-4D93-AD51-36114BAA5226}"/>
            </c:ext>
          </c:extLst>
        </c:ser>
        <c:ser>
          <c:idx val="3"/>
          <c:order val="2"/>
          <c:tx>
            <c:strRef>
              <c:f>'2_2-3'!$D$1</c:f>
              <c:strCache>
                <c:ptCount val="1"/>
                <c:pt idx="0">
                  <c:v>67 ára og eldri</c:v>
                </c:pt>
              </c:strCache>
            </c:strRef>
          </c:tx>
          <c:spPr>
            <a:ln w="28575" cap="rnd">
              <a:solidFill>
                <a:srgbClr val="FDC41B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tx>
                <c:rich>
                  <a:bodyPr/>
                  <a:lstStyle/>
                  <a:p>
                    <a:fld id="{9D9900B3-0643-46BA-B4CB-21B278A3F393}" type="VALUE">
                      <a:rPr lang="en-US" b="1"/>
                      <a:pPr/>
                      <a:t>[GILDI]</a:t>
                    </a:fld>
                    <a:endParaRPr lang="is-I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064-4D93-AD51-36114BAA52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FiraGO SemiBold" panose="020B0603050000020004" pitchFamily="34" charset="0"/>
                    <a:ea typeface="+mn-ea"/>
                    <a:cs typeface="FiraGO SemiBold" panose="020B0603050000020004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'2_2-3'!$A$2:$A$14</c:f>
              <c:strCache>
                <c:ptCount val="1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</c:strCache>
            </c:strRef>
          </c:cat>
          <c:val>
            <c:numRef>
              <c:f>'2_2-3'!$D$2:$D$14</c:f>
              <c:numCache>
                <c:formatCode>0%</c:formatCode>
                <c:ptCount val="13"/>
                <c:pt idx="0">
                  <c:v>-0.21595519404698293</c:v>
                </c:pt>
                <c:pt idx="1">
                  <c:v>-0.19190959646935424</c:v>
                </c:pt>
                <c:pt idx="2">
                  <c:v>-0.16339131983613375</c:v>
                </c:pt>
                <c:pt idx="3">
                  <c:v>-0.13384393120782123</c:v>
                </c:pt>
                <c:pt idx="4">
                  <c:v>-0.10447465811712087</c:v>
                </c:pt>
                <c:pt idx="5">
                  <c:v>-7.0316056126184967E-2</c:v>
                </c:pt>
                <c:pt idx="6">
                  <c:v>-3.5781432444734751E-2</c:v>
                </c:pt>
                <c:pt idx="7">
                  <c:v>0</c:v>
                </c:pt>
                <c:pt idx="8">
                  <c:v>3.7958400126659964E-2</c:v>
                </c:pt>
                <c:pt idx="9">
                  <c:v>7.7757327475311167E-2</c:v>
                </c:pt>
                <c:pt idx="10">
                  <c:v>0.11666567713590226</c:v>
                </c:pt>
                <c:pt idx="11">
                  <c:v>0.15836450355241549</c:v>
                </c:pt>
                <c:pt idx="12">
                  <c:v>0.19897484612796612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64-4D93-AD51-36114BAA5226}"/>
            </c:ext>
          </c:extLst>
        </c:ser>
        <c:ser>
          <c:idx val="2"/>
          <c:order val="3"/>
          <c:tx>
            <c:strRef>
              <c:f>'2_2-3'!$E$1</c:f>
              <c:strCache>
                <c:ptCount val="1"/>
                <c:pt idx="0">
                  <c:v>80 ára og eldri</c:v>
                </c:pt>
              </c:strCache>
            </c:strRef>
          </c:tx>
          <c:spPr>
            <a:ln w="28575" cap="rnd">
              <a:solidFill>
                <a:srgbClr val="CA003B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tx>
                <c:rich>
                  <a:bodyPr/>
                  <a:lstStyle/>
                  <a:p>
                    <a:fld id="{48509D92-7014-4459-AB5C-EB34DFF19696}" type="VALUE">
                      <a:rPr lang="en-US" b="1"/>
                      <a:pPr/>
                      <a:t>[GILDI]</a:t>
                    </a:fld>
                    <a:endParaRPr lang="is-I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064-4D93-AD51-36114BAA52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FiraGO SemiBold" panose="020B0603050000020004" pitchFamily="34" charset="0"/>
                    <a:ea typeface="+mn-ea"/>
                    <a:cs typeface="FiraGO SemiBold" panose="020B0603050000020004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'2_2-3'!$A$2:$A$14</c:f>
              <c:strCache>
                <c:ptCount val="1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</c:strCache>
            </c:strRef>
          </c:cat>
          <c:val>
            <c:numRef>
              <c:f>'2_2-3'!$E$2:$E$14</c:f>
              <c:numCache>
                <c:formatCode>0%</c:formatCode>
                <c:ptCount val="13"/>
                <c:pt idx="0">
                  <c:v>-0.10318631066528983</c:v>
                </c:pt>
                <c:pt idx="1">
                  <c:v>-9.4925505236760577E-2</c:v>
                </c:pt>
                <c:pt idx="2">
                  <c:v>-8.6812214190883585E-2</c:v>
                </c:pt>
                <c:pt idx="3">
                  <c:v>-7.9657766632246663E-2</c:v>
                </c:pt>
                <c:pt idx="4">
                  <c:v>-7.0511874907803529E-2</c:v>
                </c:pt>
                <c:pt idx="5">
                  <c:v>-5.6276736981855757E-2</c:v>
                </c:pt>
                <c:pt idx="6">
                  <c:v>-3.4592122731966324E-2</c:v>
                </c:pt>
                <c:pt idx="7">
                  <c:v>0</c:v>
                </c:pt>
                <c:pt idx="8">
                  <c:v>3.9017554211535632E-2</c:v>
                </c:pt>
                <c:pt idx="9">
                  <c:v>8.3345626198554346E-2</c:v>
                </c:pt>
                <c:pt idx="10">
                  <c:v>0.13925357722377929</c:v>
                </c:pt>
                <c:pt idx="11">
                  <c:v>0.19280129812656743</c:v>
                </c:pt>
                <c:pt idx="12">
                  <c:v>0.25519988198849397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064-4D93-AD51-36114BAA5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ax val="0.30000000000000004"/>
          <c:min val="-0.30000000000000004"/>
        </c:scaling>
        <c:delete val="0"/>
        <c:axPos val="l"/>
        <c:majorGridlines>
          <c:spPr>
            <a:ln w="9525" cap="flat" cmpd="sng" algn="ctr">
              <a:solidFill>
                <a:sysClr val="windowText" lastClr="000000">
                  <a:lumMod val="15000"/>
                  <a:lumOff val="85000"/>
                </a:sysClr>
              </a:solidFill>
              <a:prstDash val="dash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493690165361187E-2"/>
          <c:y val="0.85322530864197532"/>
          <c:w val="0.92477951842181605"/>
          <c:h val="6.3060938845822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Aðhaldsstig ríkissjóðs eykst eftir mikinn slaka í faraldrinum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900">
                <a:latin typeface="FiraGO Light" panose="020B0403050000020004" pitchFamily="34" charset="0"/>
                <a:cs typeface="FiraGO Light" panose="020B0403050000020004" pitchFamily="34" charset="0"/>
              </a:rPr>
              <a:t>Breyting í hagsveifluleiðréttum frumjöfnuði ríkissjóðs, % af framleiðslugetu</a:t>
            </a:r>
          </a:p>
        </c:rich>
      </c:tx>
      <c:layout>
        <c:manualLayout>
          <c:xMode val="edge"/>
          <c:yMode val="edge"/>
          <c:x val="0.12124419885611636"/>
          <c:y val="2.3148064867850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88017001291740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'2_2-4'!$B$1</c:f>
              <c:strCache>
                <c:ptCount val="1"/>
                <c:pt idx="0">
                  <c:v>Breyting í hagsveifluleiðréttum frumjöfnuði ríkissjóðs</c:v>
                </c:pt>
              </c:strCache>
            </c:strRef>
          </c:tx>
          <c:spPr>
            <a:solidFill>
              <a:srgbClr val="003D8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8DEF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B6F-403F-AF73-9E4D5FD45185}"/>
              </c:ext>
            </c:extLst>
          </c:dPt>
          <c:dPt>
            <c:idx val="1"/>
            <c:invertIfNegative val="0"/>
            <c:bubble3D val="0"/>
            <c:spPr>
              <a:solidFill>
                <a:srgbClr val="C8DEF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B6F-403F-AF73-9E4D5FD4518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-2,5%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B6F-403F-AF73-9E4D5FD4518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-0,8%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B6F-403F-AF73-9E4D5FD4518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EB6F-403F-AF73-9E4D5FD4518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B6F-403F-AF73-9E4D5FD4518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0,4%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EB6F-403F-AF73-9E4D5FD4518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0,3%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EB6F-403F-AF73-9E4D5FD45185}"/>
                </c:ext>
              </c:extLst>
            </c:dLbl>
            <c:dLbl>
              <c:idx val="6"/>
              <c:layout>
                <c:manualLayout>
                  <c:x val="-1.6742576755752318E-16"/>
                  <c:y val="4.065040650406467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EB6F-403F-AF73-9E4D5FD451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'2_2-4'!$A$2:$A$8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cat>
          <c:val>
            <c:numRef>
              <c:f>'2_2-4'!$B$2:$B$8</c:f>
              <c:numCache>
                <c:formatCode>0.0%</c:formatCode>
                <c:ptCount val="7"/>
                <c:pt idx="0">
                  <c:v>-2.4929937793149986E-2</c:v>
                </c:pt>
                <c:pt idx="1">
                  <c:v>-7.8509782627834701E-3</c:v>
                </c:pt>
                <c:pt idx="2">
                  <c:v>1.9577945622525881E-2</c:v>
                </c:pt>
                <c:pt idx="3">
                  <c:v>1.4898407148785757E-2</c:v>
                </c:pt>
                <c:pt idx="4">
                  <c:v>4.6238264020097945E-3</c:v>
                </c:pt>
                <c:pt idx="5">
                  <c:v>3.2609376052379966E-3</c:v>
                </c:pt>
                <c:pt idx="6">
                  <c:v>6.5873136226933665E-3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6F-403F-AF73-9E4D5FD45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240 ma. kr. munar á landsframleiðslu 2028 í sviðsmyndunum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900">
                <a:latin typeface="FiraGO Light" panose="020B0403050000020004" pitchFamily="34" charset="0"/>
                <a:cs typeface="FiraGO Light" panose="020B0403050000020004" pitchFamily="34" charset="0"/>
              </a:rPr>
              <a:t>VLF, ma. kr. á verðlagi 2023</a:t>
            </a:r>
          </a:p>
        </c:rich>
      </c:tx>
      <c:layout>
        <c:manualLayout>
          <c:xMode val="edge"/>
          <c:yMode val="edge"/>
          <c:x val="0.10975"/>
          <c:y val="2.31481206358639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512298468813045"/>
        </c:manualLayout>
      </c:layout>
      <c:lineChart>
        <c:grouping val="standard"/>
        <c:varyColors val="0"/>
        <c:ser>
          <c:idx val="1"/>
          <c:order val="0"/>
          <c:tx>
            <c:strRef>
              <c:f>'2_3-1'!$B$1</c:f>
              <c:strCache>
                <c:ptCount val="1"/>
                <c:pt idx="0">
                  <c:v>Bjartsýn sviðsmynd</c:v>
                </c:pt>
              </c:strCache>
            </c:strRef>
          </c:tx>
          <c:spPr>
            <a:ln w="28575" cap="rnd">
              <a:solidFill>
                <a:srgbClr val="FDC41B"/>
              </a:solidFill>
              <a:round/>
            </a:ln>
            <a:effectLst/>
          </c:spPr>
          <c:marker>
            <c:symbol val="none"/>
          </c:marker>
          <c:cat>
            <c:strRef>
              <c:f>'2_3-1'!$A$2:$A$8</c:f>
              <c:strCache>
                <c:ptCount val="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</c:strCache>
            </c:strRef>
          </c:cat>
          <c:val>
            <c:numRef>
              <c:f>'2_3-1'!$B$2:$B$8</c:f>
              <c:numCache>
                <c:formatCode>#,##0</c:formatCode>
                <c:ptCount val="7"/>
                <c:pt idx="0">
                  <c:v>3961.0940000000001</c:v>
                </c:pt>
                <c:pt idx="1">
                  <c:v>4119.6304171695901</c:v>
                </c:pt>
                <c:pt idx="2">
                  <c:v>4259.6978513533568</c:v>
                </c:pt>
                <c:pt idx="3">
                  <c:v>4400.2678804480165</c:v>
                </c:pt>
                <c:pt idx="4">
                  <c:v>4519.0751132201121</c:v>
                </c:pt>
                <c:pt idx="5">
                  <c:v>4636.5843315506645</c:v>
                </c:pt>
                <c:pt idx="6">
                  <c:v>4747.8623555078793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B4-4E2F-8990-4B0795434FE9}"/>
            </c:ext>
          </c:extLst>
        </c:ser>
        <c:ser>
          <c:idx val="0"/>
          <c:order val="1"/>
          <c:tx>
            <c:strRef>
              <c:f>'2_3-1'!$C$1</c:f>
              <c:strCache>
                <c:ptCount val="1"/>
                <c:pt idx="0">
                  <c:v>Svartsýn sviðsmynd</c:v>
                </c:pt>
              </c:strCache>
            </c:strRef>
          </c:tx>
          <c:spPr>
            <a:ln w="28575" cap="rnd">
              <a:solidFill>
                <a:srgbClr val="CA003B"/>
              </a:solidFill>
              <a:round/>
            </a:ln>
            <a:effectLst/>
          </c:spPr>
          <c:marker>
            <c:symbol val="none"/>
          </c:marker>
          <c:cat>
            <c:strRef>
              <c:f>'2_3-1'!$A$2:$A$8</c:f>
              <c:strCache>
                <c:ptCount val="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</c:strCache>
            </c:strRef>
          </c:cat>
          <c:val>
            <c:numRef>
              <c:f>'2_3-1'!$C$2:$C$8</c:f>
              <c:numCache>
                <c:formatCode>#,##0</c:formatCode>
                <c:ptCount val="7"/>
                <c:pt idx="0">
                  <c:v>3961.0940000000001</c:v>
                </c:pt>
                <c:pt idx="1">
                  <c:v>4107.608149415204</c:v>
                </c:pt>
                <c:pt idx="2">
                  <c:v>4202.083136851752</c:v>
                </c:pt>
                <c:pt idx="3">
                  <c:v>4290.3268827256388</c:v>
                </c:pt>
                <c:pt idx="4">
                  <c:v>4354.6817859665234</c:v>
                </c:pt>
                <c:pt idx="5">
                  <c:v>4424.3268679544117</c:v>
                </c:pt>
                <c:pt idx="6">
                  <c:v>4508.3890784455452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B4-4E2F-8990-4B0795434FE9}"/>
            </c:ext>
          </c:extLst>
        </c:ser>
        <c:ser>
          <c:idx val="3"/>
          <c:order val="2"/>
          <c:tx>
            <c:strRef>
              <c:f>'2_3-1'!$D$1</c:f>
              <c:strCache>
                <c:ptCount val="1"/>
                <c:pt idx="0">
                  <c:v>Grunnspá</c:v>
                </c:pt>
              </c:strCache>
            </c:strRef>
          </c:tx>
          <c:spPr>
            <a:ln w="28575" cap="rnd">
              <a:solidFill>
                <a:srgbClr val="C8DEF6"/>
              </a:solidFill>
              <a:round/>
            </a:ln>
            <a:effectLst/>
          </c:spPr>
          <c:marker>
            <c:symbol val="none"/>
          </c:marker>
          <c:cat>
            <c:strRef>
              <c:f>'2_3-1'!$A$2:$A$8</c:f>
              <c:strCache>
                <c:ptCount val="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</c:strCache>
            </c:strRef>
          </c:cat>
          <c:val>
            <c:numRef>
              <c:f>'2_3-1'!$D$2:$D$8</c:f>
              <c:numCache>
                <c:formatCode>#,##0</c:formatCode>
                <c:ptCount val="7"/>
                <c:pt idx="0">
                  <c:v>3961.0940000000001</c:v>
                </c:pt>
                <c:pt idx="1">
                  <c:v>4111.6155720000006</c:v>
                </c:pt>
                <c:pt idx="2">
                  <c:v>4222.6291924439993</c:v>
                </c:pt>
                <c:pt idx="3">
                  <c:v>4332.4175514475437</c:v>
                </c:pt>
                <c:pt idx="4">
                  <c:v>4427.7307375793898</c:v>
                </c:pt>
                <c:pt idx="5">
                  <c:v>4529.5685445437139</c:v>
                </c:pt>
                <c:pt idx="6">
                  <c:v>4638.2781896127635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B4-4E2F-8990-4B0795434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in val="3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051091737354695"/>
          <c:y val="0.88057229387884595"/>
          <c:w val="0.65305764983181891"/>
          <c:h val="9.9523696330411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Afkoma hins opinbera sveiflast um 2,5% af VLF í lok tímabilsins</a:t>
            </a:r>
            <a:r>
              <a:rPr lang="en-GB" baseline="0"/>
              <a:t> á milli sviðsmynda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% af VLF</a:t>
            </a:r>
            <a:endParaRPr lang="en-GB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0975"/>
          <c:y val="2.31481206358639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512298468813045"/>
        </c:manualLayout>
      </c:layout>
      <c:lineChart>
        <c:grouping val="standard"/>
        <c:varyColors val="0"/>
        <c:ser>
          <c:idx val="1"/>
          <c:order val="0"/>
          <c:tx>
            <c:strRef>
              <c:f>'2_3-2'!$Q$36</c:f>
              <c:strCache>
                <c:ptCount val="1"/>
              </c:strCache>
            </c:strRef>
          </c:tx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none"/>
          </c:marker>
          <c:cat>
            <c:numRef>
              <c:f>'2_3-2'!$A$2:$A$12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'2_3-2'!$R$36:$AB$36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1"/>
          <c:tx>
            <c:strRef>
              <c:f>'2_3-2'!$B$1</c:f>
              <c:strCache>
                <c:ptCount val="1"/>
                <c:pt idx="0">
                  <c:v>Fjármálaáætlun 2024-2028</c:v>
                </c:pt>
              </c:strCache>
            </c:strRef>
          </c:tx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none"/>
          </c:marker>
          <c:cat>
            <c:numRef>
              <c:f>'2_3-2'!$A$2:$A$12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'2_3-2'!$B$2:$B$12</c:f>
              <c:numCache>
                <c:formatCode>0.0</c:formatCode>
                <c:ptCount val="11"/>
                <c:pt idx="0">
                  <c:v>0.65579298132420927</c:v>
                </c:pt>
                <c:pt idx="1">
                  <c:v>-1.823437503612849</c:v>
                </c:pt>
                <c:pt idx="2">
                  <c:v>-8.8495263139249527</c:v>
                </c:pt>
                <c:pt idx="3">
                  <c:v>-8.2017347650668011</c:v>
                </c:pt>
                <c:pt idx="4">
                  <c:v>-4.0518058281400666</c:v>
                </c:pt>
                <c:pt idx="5">
                  <c:v>-1.6969385523178275</c:v>
                </c:pt>
                <c:pt idx="6">
                  <c:v>-1.1495671746409315</c:v>
                </c:pt>
                <c:pt idx="7">
                  <c:v>-0.83725810701616632</c:v>
                </c:pt>
                <c:pt idx="8">
                  <c:v>-0.33562313513251163</c:v>
                </c:pt>
                <c:pt idx="9">
                  <c:v>4.8434917910820776E-3</c:v>
                </c:pt>
                <c:pt idx="10">
                  <c:v>0.1073495680433246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AA8-429C-A67C-FB910B321905}"/>
            </c:ext>
          </c:extLst>
        </c:ser>
        <c:ser>
          <c:idx val="3"/>
          <c:order val="2"/>
          <c:tx>
            <c:strRef>
              <c:f>'2_3-2'!$C$1</c:f>
              <c:strCache>
                <c:ptCount val="1"/>
                <c:pt idx="0">
                  <c:v>Bjartsýn sviðsmynd</c:v>
                </c:pt>
              </c:strCache>
            </c:strRef>
          </c:tx>
          <c:spPr>
            <a:ln w="28575" cap="rnd">
              <a:solidFill>
                <a:srgbClr val="FDC41B"/>
              </a:solidFill>
              <a:round/>
            </a:ln>
            <a:effectLst/>
          </c:spPr>
          <c:marker>
            <c:symbol val="none"/>
          </c:marker>
          <c:cat>
            <c:numRef>
              <c:f>'2_3-2'!$A$2:$A$12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'2_3-2'!$C$2:$C$12</c:f>
              <c:numCache>
                <c:formatCode>0.0</c:formatCode>
                <c:ptCount val="11"/>
                <c:pt idx="5">
                  <c:v>-1.6372992583441055</c:v>
                </c:pt>
                <c:pt idx="6">
                  <c:v>-0.82710509594729409</c:v>
                </c:pt>
                <c:pt idx="7">
                  <c:v>-0.37336424214069047</c:v>
                </c:pt>
                <c:pt idx="8">
                  <c:v>0.150266212665981</c:v>
                </c:pt>
                <c:pt idx="9">
                  <c:v>0.58072100739184562</c:v>
                </c:pt>
                <c:pt idx="10">
                  <c:v>0.70398125468293404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AA8-429C-A67C-FB910B321905}"/>
            </c:ext>
          </c:extLst>
        </c:ser>
        <c:ser>
          <c:idx val="2"/>
          <c:order val="3"/>
          <c:tx>
            <c:strRef>
              <c:f>'2_3-2'!$D$1</c:f>
              <c:strCache>
                <c:ptCount val="1"/>
                <c:pt idx="0">
                  <c:v>Svartsýn sviðsmynd</c:v>
                </c:pt>
              </c:strCache>
            </c:strRef>
          </c:tx>
          <c:spPr>
            <a:ln w="28575" cap="rnd">
              <a:solidFill>
                <a:srgbClr val="A6A6A6"/>
              </a:solidFill>
              <a:round/>
            </a:ln>
            <a:effectLst/>
          </c:spPr>
          <c:marker>
            <c:symbol val="none"/>
          </c:marker>
          <c:cat>
            <c:numRef>
              <c:f>'2_3-2'!$A$2:$A$12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'2_3-2'!$D$2:$D$12</c:f>
              <c:numCache>
                <c:formatCode>0.0</c:formatCode>
                <c:ptCount val="11"/>
                <c:pt idx="5">
                  <c:v>-1.6860005540460448</c:v>
                </c:pt>
                <c:pt idx="6">
                  <c:v>-1.5219072998393195</c:v>
                </c:pt>
                <c:pt idx="7">
                  <c:v>-1.493215769020046</c:v>
                </c:pt>
                <c:pt idx="8">
                  <c:v>-1.4450926779935078</c:v>
                </c:pt>
                <c:pt idx="9">
                  <c:v>-1.5150214006842215</c:v>
                </c:pt>
                <c:pt idx="10">
                  <c:v>-1.8132477528872772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AA8-429C-A67C-FB910B321905}"/>
            </c:ext>
          </c:extLst>
        </c:ser>
        <c:ser>
          <c:idx val="4"/>
          <c:order val="4"/>
          <c:tx>
            <c:strRef>
              <c:f>'2_3-2'!$E$1</c:f>
              <c:strCache>
                <c:ptCount val="1"/>
                <c:pt idx="0">
                  <c:v>Fjármálastefna</c:v>
                </c:pt>
              </c:strCache>
            </c:strRef>
          </c:tx>
          <c:spPr>
            <a:ln w="28575" cap="rnd">
              <a:solidFill>
                <a:srgbClr val="CA003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'2_3-2'!$A$2:$A$12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'2_3-2'!$E$2:$E$12</c:f>
              <c:numCache>
                <c:formatCode>0.0</c:formatCode>
                <c:ptCount val="11"/>
                <c:pt idx="4">
                  <c:v>-6.9999999999999991</c:v>
                </c:pt>
                <c:pt idx="5">
                  <c:v>-4.8</c:v>
                </c:pt>
                <c:pt idx="6">
                  <c:v>-3.5999999999999996</c:v>
                </c:pt>
                <c:pt idx="7">
                  <c:v>-2.4</c:v>
                </c:pt>
                <c:pt idx="8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AA8-429C-A67C-FB910B321905}"/>
            </c:ext>
          </c:extLst>
        </c:ser>
        <c:ser>
          <c:idx val="5"/>
          <c:order val="5"/>
          <c:tx>
            <c:strRef>
              <c:f>'2_3-2'!$F$1</c:f>
              <c:strCache>
                <c:ptCount val="1"/>
                <c:pt idx="0">
                  <c:v>Fjármálstefna (með óvissubili)</c:v>
                </c:pt>
              </c:strCache>
            </c:strRef>
          </c:tx>
          <c:spPr>
            <a:ln w="28575" cap="rnd">
              <a:solidFill>
                <a:srgbClr val="CA003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'2_3-2'!$A$2:$A$12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'2_3-2'!$F$2:$F$13</c:f>
              <c:numCache>
                <c:formatCode>0.0</c:formatCode>
                <c:ptCount val="12"/>
                <c:pt idx="5">
                  <c:v>-4.8</c:v>
                </c:pt>
                <c:pt idx="6">
                  <c:v>-5.0999999999999996</c:v>
                </c:pt>
                <c:pt idx="7">
                  <c:v>-4.3999999999999995</c:v>
                </c:pt>
                <c:pt idx="8">
                  <c:v>-3.5000000000000004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C7-43C1-B876-19719E8E8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051091737354695"/>
          <c:y val="0.82283668045939651"/>
          <c:w val="0.71486030345806062"/>
          <c:h val="0.157259282389734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8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 sz="1000"/>
              <a:t>Talsverð þensla er í hagkerfinu</a:t>
            </a:r>
          </a:p>
          <a:p>
            <a:pPr algn="l">
              <a:defRPr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is-IS" sz="1000">
                <a:latin typeface="FiraGO Light" panose="020B0403050000020004" pitchFamily="34" charset="0"/>
                <a:cs typeface="FiraGO Light" panose="020B0403050000020004" pitchFamily="34" charset="0"/>
              </a:rPr>
              <a:t>Mælikvarðar á framleiðsluspennu, % af framleiðslugetu</a:t>
            </a:r>
          </a:p>
        </c:rich>
      </c:tx>
      <c:layout>
        <c:manualLayout>
          <c:xMode val="edge"/>
          <c:yMode val="edge"/>
          <c:x val="7.353585695752142E-2"/>
          <c:y val="2.31481064866891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8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8.233979235179055E-2"/>
          <c:y val="0.14649478111597639"/>
          <c:w val="0.89047025728635465"/>
          <c:h val="0.401646399964522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'R1-1'!$D$1</c:f>
              <c:strCache>
                <c:ptCount val="1"/>
                <c:pt idx="0">
                  <c:v>Lægsta mat</c:v>
                </c:pt>
              </c:strCache>
            </c:strRef>
          </c:tx>
          <c:spPr>
            <a:solidFill>
              <a:srgbClr val="E7E6E6">
                <a:lumMod val="90000"/>
              </a:srgbClr>
            </a:solidFill>
            <a:ln>
              <a:noFill/>
            </a:ln>
            <a:effectLst/>
          </c:spPr>
          <c:invertIfNegative val="0"/>
          <c:cat>
            <c:numRef>
              <c:f>'R1-1'!$B$10:$B$78</c:f>
              <c:numCache>
                <c:formatCode>General</c:formatCode>
                <c:ptCount val="69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</c:numCache>
            </c:numRef>
          </c:cat>
          <c:val>
            <c:numRef>
              <c:f>'R1-1'!$D$10:$D$78</c:f>
              <c:numCache>
                <c:formatCode>0.0000_)</c:formatCode>
                <c:ptCount val="69"/>
                <c:pt idx="0">
                  <c:v>9.5971136239609185E-3</c:v>
                </c:pt>
                <c:pt idx="1">
                  <c:v>9.3096625195029908E-3</c:v>
                </c:pt>
                <c:pt idx="2">
                  <c:v>8.9624502320961794E-3</c:v>
                </c:pt>
                <c:pt idx="3">
                  <c:v>-8.5870638889443259E-4</c:v>
                </c:pt>
                <c:pt idx="4">
                  <c:v>2.8640614613069659E-2</c:v>
                </c:pt>
                <c:pt idx="5">
                  <c:v>4.5588558842401039E-2</c:v>
                </c:pt>
                <c:pt idx="6">
                  <c:v>3.7388133644590038E-2</c:v>
                </c:pt>
                <c:pt idx="7">
                  <c:v>3.8336531140357691E-2</c:v>
                </c:pt>
                <c:pt idx="8">
                  <c:v>1.9163725086932704E-2</c:v>
                </c:pt>
                <c:pt idx="9">
                  <c:v>-6.4041209652897163E-3</c:v>
                </c:pt>
                <c:pt idx="10">
                  <c:v>-2.510835690370402E-2</c:v>
                </c:pt>
                <c:pt idx="11">
                  <c:v>-3.6926140541842491E-2</c:v>
                </c:pt>
                <c:pt idx="12">
                  <c:v>-4.3742153118525161E-2</c:v>
                </c:pt>
                <c:pt idx="13">
                  <c:v>-5.029010738349133E-2</c:v>
                </c:pt>
                <c:pt idx="14">
                  <c:v>-4.75321649731794E-2</c:v>
                </c:pt>
                <c:pt idx="15">
                  <c:v>-4.5388355524381023E-2</c:v>
                </c:pt>
                <c:pt idx="16">
                  <c:v>-5.2408130509998936E-2</c:v>
                </c:pt>
                <c:pt idx="17">
                  <c:v>-3.7378547594887568E-2</c:v>
                </c:pt>
                <c:pt idx="18">
                  <c:v>-3.7953344911849873E-2</c:v>
                </c:pt>
                <c:pt idx="19">
                  <c:v>-3.2676819626505871E-2</c:v>
                </c:pt>
                <c:pt idx="20">
                  <c:v>-3.4913657759177569E-2</c:v>
                </c:pt>
                <c:pt idx="21">
                  <c:v>-3.4984294392639025E-2</c:v>
                </c:pt>
                <c:pt idx="22">
                  <c:v>-3.3759926079307036E-2</c:v>
                </c:pt>
                <c:pt idx="23">
                  <c:v>-2.8297359758287371E-2</c:v>
                </c:pt>
                <c:pt idx="24">
                  <c:v>-2.2128427102653093E-2</c:v>
                </c:pt>
                <c:pt idx="25">
                  <c:v>-4.2429224552016767E-2</c:v>
                </c:pt>
                <c:pt idx="26">
                  <c:v>-2.3536706250038734E-2</c:v>
                </c:pt>
                <c:pt idx="27">
                  <c:v>-2.4887379888947056E-2</c:v>
                </c:pt>
                <c:pt idx="28">
                  <c:v>-1.3806758051386443E-2</c:v>
                </c:pt>
                <c:pt idx="29">
                  <c:v>-1.305212029018241E-2</c:v>
                </c:pt>
                <c:pt idx="30">
                  <c:v>-1.7508076594434808E-2</c:v>
                </c:pt>
                <c:pt idx="31">
                  <c:v>-1.2286389507022825E-2</c:v>
                </c:pt>
                <c:pt idx="32">
                  <c:v>-2.3301705277274994E-2</c:v>
                </c:pt>
                <c:pt idx="33">
                  <c:v>-1.9181484510146177E-2</c:v>
                </c:pt>
                <c:pt idx="34">
                  <c:v>-1.2733754852278758E-2</c:v>
                </c:pt>
                <c:pt idx="35">
                  <c:v>-1.5306507397442942E-2</c:v>
                </c:pt>
                <c:pt idx="36">
                  <c:v>-1.0803254581993167E-2</c:v>
                </c:pt>
                <c:pt idx="37">
                  <c:v>-3.1879266973010934E-3</c:v>
                </c:pt>
                <c:pt idx="38">
                  <c:v>-1.9087400840023458E-2</c:v>
                </c:pt>
                <c:pt idx="39">
                  <c:v>-2.5204060245530242E-2</c:v>
                </c:pt>
                <c:pt idx="40">
                  <c:v>-1.3627383478987537E-2</c:v>
                </c:pt>
                <c:pt idx="41">
                  <c:v>-4.2082489702678551E-3</c:v>
                </c:pt>
                <c:pt idx="42">
                  <c:v>2.6136190996051346E-2</c:v>
                </c:pt>
                <c:pt idx="43">
                  <c:v>2.4225739860850002E-2</c:v>
                </c:pt>
                <c:pt idx="44">
                  <c:v>-2.7180712630129333E-3</c:v>
                </c:pt>
                <c:pt idx="45">
                  <c:v>1.0616975718459392E-2</c:v>
                </c:pt>
                <c:pt idx="46">
                  <c:v>1.7465167174466348E-2</c:v>
                </c:pt>
                <c:pt idx="47">
                  <c:v>8.4056946096096614E-3</c:v>
                </c:pt>
                <c:pt idx="48">
                  <c:v>2.029804778469077E-2</c:v>
                </c:pt>
                <c:pt idx="49">
                  <c:v>8.9665253437930942E-3</c:v>
                </c:pt>
                <c:pt idx="50">
                  <c:v>-9.0604584794603486E-4</c:v>
                </c:pt>
                <c:pt idx="51">
                  <c:v>-1.0297062805732959E-2</c:v>
                </c:pt>
                <c:pt idx="52">
                  <c:v>-1.448952554961867E-2</c:v>
                </c:pt>
                <c:pt idx="53">
                  <c:v>-1.3177893250383085E-2</c:v>
                </c:pt>
                <c:pt idx="54">
                  <c:v>-1.1039752926971652E-2</c:v>
                </c:pt>
                <c:pt idx="55">
                  <c:v>-1.1830325819661591E-2</c:v>
                </c:pt>
                <c:pt idx="56">
                  <c:v>-4.4724298348550073E-2</c:v>
                </c:pt>
                <c:pt idx="57">
                  <c:v>-8.7590432926856976E-2</c:v>
                </c:pt>
                <c:pt idx="58">
                  <c:v>-8.0456125242527987E-2</c:v>
                </c:pt>
                <c:pt idx="59">
                  <c:v>-4.8450808601967335E-2</c:v>
                </c:pt>
                <c:pt idx="60">
                  <c:v>-4.2302355844540201E-2</c:v>
                </c:pt>
                <c:pt idx="61">
                  <c:v>-3.5038290148579308E-2</c:v>
                </c:pt>
                <c:pt idx="62">
                  <c:v>-1.9576964334792328E-2</c:v>
                </c:pt>
                <c:pt idx="63">
                  <c:v>-4.6093867335787542E-3</c:v>
                </c:pt>
                <c:pt idx="64">
                  <c:v>1.2358156342426346E-2</c:v>
                </c:pt>
                <c:pt idx="65">
                  <c:v>1.6909070678100102E-2</c:v>
                </c:pt>
                <c:pt idx="66">
                  <c:v>1.6848186244220187E-2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7-4A0A-96CA-BF0273C1AA92}"/>
            </c:ext>
          </c:extLst>
        </c:ser>
        <c:ser>
          <c:idx val="0"/>
          <c:order val="1"/>
          <c:tx>
            <c:strRef>
              <c:f>'R1-1'!$E$1</c:f>
              <c:strCache>
                <c:ptCount val="1"/>
                <c:pt idx="0">
                  <c:v>Lægsta og hæsta mat</c:v>
                </c:pt>
              </c:strCache>
            </c:strRef>
          </c:tx>
          <c:spPr>
            <a:solidFill>
              <a:srgbClr val="E7E6E6">
                <a:lumMod val="90000"/>
              </a:srgbClr>
            </a:solidFill>
            <a:ln>
              <a:noFill/>
            </a:ln>
            <a:effectLst/>
          </c:spPr>
          <c:invertIfNegative val="0"/>
          <c:cat>
            <c:numRef>
              <c:f>'R1-1'!$B$10:$B$78</c:f>
              <c:numCache>
                <c:formatCode>General</c:formatCode>
                <c:ptCount val="69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</c:numCache>
            </c:numRef>
          </c:cat>
          <c:val>
            <c:numRef>
              <c:f>'R1-1'!$E$10:$E$78</c:f>
              <c:numCache>
                <c:formatCode>0.0000_)</c:formatCode>
                <c:ptCount val="69"/>
                <c:pt idx="0">
                  <c:v>5.7488542816651916E-2</c:v>
                </c:pt>
                <c:pt idx="1">
                  <c:v>5.4739505257980076E-2</c:v>
                </c:pt>
                <c:pt idx="2">
                  <c:v>5.2781040591998181E-2</c:v>
                </c:pt>
                <c:pt idx="3">
                  <c:v>4.777698970386763E-2</c:v>
                </c:pt>
                <c:pt idx="4">
                  <c:v>4.8913923475870702E-2</c:v>
                </c:pt>
                <c:pt idx="5">
                  <c:v>6.2923765294534154E-2</c:v>
                </c:pt>
                <c:pt idx="6">
                  <c:v>6.065083438741168E-2</c:v>
                </c:pt>
                <c:pt idx="7">
                  <c:v>8.4659404926001283E-2</c:v>
                </c:pt>
                <c:pt idx="8">
                  <c:v>8.2124131867067574E-2</c:v>
                </c:pt>
                <c:pt idx="9">
                  <c:v>7.3961035401518938E-2</c:v>
                </c:pt>
                <c:pt idx="10">
                  <c:v>4.5307108773820444E-2</c:v>
                </c:pt>
                <c:pt idx="11">
                  <c:v>6.657030497325854E-2</c:v>
                </c:pt>
                <c:pt idx="12">
                  <c:v>9.5717744676216323E-3</c:v>
                </c:pt>
                <c:pt idx="13">
                  <c:v>-1.7247986451880883E-2</c:v>
                </c:pt>
                <c:pt idx="14">
                  <c:v>-1.2455517794564368E-2</c:v>
                </c:pt>
                <c:pt idx="15">
                  <c:v>-2.0724270862423434E-2</c:v>
                </c:pt>
                <c:pt idx="16">
                  <c:v>-2.4515427234186562E-2</c:v>
                </c:pt>
                <c:pt idx="17">
                  <c:v>-2.735553797880122E-2</c:v>
                </c:pt>
                <c:pt idx="18">
                  <c:v>-2.1911873307653072E-2</c:v>
                </c:pt>
                <c:pt idx="19">
                  <c:v>-1.4676943509713936E-2</c:v>
                </c:pt>
                <c:pt idx="20">
                  <c:v>-1.1829240311697964E-2</c:v>
                </c:pt>
                <c:pt idx="21">
                  <c:v>-1.6252115432991404E-2</c:v>
                </c:pt>
                <c:pt idx="22">
                  <c:v>-1.2870986506274527E-2</c:v>
                </c:pt>
                <c:pt idx="23">
                  <c:v>-1.0611614312263984E-2</c:v>
                </c:pt>
                <c:pt idx="24">
                  <c:v>5.5974898644380999E-3</c:v>
                </c:pt>
                <c:pt idx="25">
                  <c:v>-7.8612651912081527E-3</c:v>
                </c:pt>
                <c:pt idx="26">
                  <c:v>-8.7238812741958771E-3</c:v>
                </c:pt>
                <c:pt idx="27">
                  <c:v>-8.1290075199751018E-3</c:v>
                </c:pt>
                <c:pt idx="28">
                  <c:v>1.653154240072038E-2</c:v>
                </c:pt>
                <c:pt idx="29">
                  <c:v>3.8122270433600391E-3</c:v>
                </c:pt>
                <c:pt idx="30">
                  <c:v>1.304838222991528E-3</c:v>
                </c:pt>
                <c:pt idx="31">
                  <c:v>-9.485567919923733E-4</c:v>
                </c:pt>
                <c:pt idx="32">
                  <c:v>2.1676118792544876E-3</c:v>
                </c:pt>
                <c:pt idx="33">
                  <c:v>2.1676118792544876E-3</c:v>
                </c:pt>
                <c:pt idx="34">
                  <c:v>6.1336447335686743E-3</c:v>
                </c:pt>
                <c:pt idx="35">
                  <c:v>8.3999492217482104E-3</c:v>
                </c:pt>
                <c:pt idx="36">
                  <c:v>1.4915574625264372E-2</c:v>
                </c:pt>
                <c:pt idx="37">
                  <c:v>1.6898591052421464E-2</c:v>
                </c:pt>
                <c:pt idx="38">
                  <c:v>2.362056583588661E-2</c:v>
                </c:pt>
                <c:pt idx="39">
                  <c:v>2.5963809005139605E-2</c:v>
                </c:pt>
                <c:pt idx="40">
                  <c:v>3.0779706042521119E-2</c:v>
                </c:pt>
                <c:pt idx="41">
                  <c:v>3.7012043385014841E-2</c:v>
                </c:pt>
                <c:pt idx="42">
                  <c:v>3.6741819006159693E-2</c:v>
                </c:pt>
                <c:pt idx="43">
                  <c:v>3.7182799460487158E-2</c:v>
                </c:pt>
                <c:pt idx="44">
                  <c:v>3.9348989553305298E-2</c:v>
                </c:pt>
                <c:pt idx="45">
                  <c:v>3.9819900443048367E-2</c:v>
                </c:pt>
                <c:pt idx="46">
                  <c:v>4.018308363905998E-2</c:v>
                </c:pt>
                <c:pt idx="47">
                  <c:v>3.5275610357027698E-2</c:v>
                </c:pt>
                <c:pt idx="48">
                  <c:v>3.8782041511374855E-2</c:v>
                </c:pt>
                <c:pt idx="49">
                  <c:v>5.1679794344269135E-2</c:v>
                </c:pt>
                <c:pt idx="50">
                  <c:v>3.0769049546839143E-2</c:v>
                </c:pt>
                <c:pt idx="51">
                  <c:v>2.2187053051672009E-2</c:v>
                </c:pt>
                <c:pt idx="52">
                  <c:v>1.6391097602226276E-2</c:v>
                </c:pt>
                <c:pt idx="53">
                  <c:v>5.7270966037990464E-2</c:v>
                </c:pt>
                <c:pt idx="54">
                  <c:v>3.8480442351242573E-2</c:v>
                </c:pt>
                <c:pt idx="55">
                  <c:v>2.8102303373320359E-2</c:v>
                </c:pt>
                <c:pt idx="56">
                  <c:v>-1.5967123098550333E-3</c:v>
                </c:pt>
                <c:pt idx="57">
                  <c:v>-2.0386056810603719E-2</c:v>
                </c:pt>
                <c:pt idx="58">
                  <c:v>-2.4624254818291381E-2</c:v>
                </c:pt>
                <c:pt idx="59">
                  <c:v>-1.6006585535993118E-2</c:v>
                </c:pt>
                <c:pt idx="60">
                  <c:v>-1.342943917078443E-2</c:v>
                </c:pt>
                <c:pt idx="61">
                  <c:v>3.7655212452218038E-3</c:v>
                </c:pt>
                <c:pt idx="62">
                  <c:v>3.4462450835812869E-2</c:v>
                </c:pt>
                <c:pt idx="63">
                  <c:v>3.4328350573985221E-2</c:v>
                </c:pt>
                <c:pt idx="64">
                  <c:v>4.3527744234377268E-2</c:v>
                </c:pt>
                <c:pt idx="65">
                  <c:v>5.9932131757693553E-2</c:v>
                </c:pt>
                <c:pt idx="66">
                  <c:v>5.8386921103799574E-2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07-4A0A-96CA-BF0273C1AA92}"/>
            </c:ext>
          </c:extLst>
        </c:ser>
        <c:ser>
          <c:idx val="5"/>
          <c:order val="2"/>
          <c:tx>
            <c:strRef>
              <c:f>'R1-1'!$H$1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noFill/>
            </a:ln>
            <a:effectLst/>
          </c:spPr>
          <c:invertIfNegative val="0"/>
          <c:cat>
            <c:numRef>
              <c:f>'R1-1'!$B$10:$B$78</c:f>
              <c:numCache>
                <c:formatCode>General</c:formatCode>
                <c:ptCount val="69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</c:numCache>
            </c:numRef>
          </c:cat>
          <c:val>
            <c:numRef>
              <c:f>'R1-1'!$H$10:$H$78</c:f>
              <c:numCache>
                <c:formatCode>General</c:formatCode>
                <c:ptCount val="69"/>
                <c:pt idx="0">
                  <c:v>9.5971136239609185E-3</c:v>
                </c:pt>
                <c:pt idx="1">
                  <c:v>9.3096625195029908E-3</c:v>
                </c:pt>
                <c:pt idx="2">
                  <c:v>8.9624502320961794E-3</c:v>
                </c:pt>
                <c:pt idx="3">
                  <c:v>0</c:v>
                </c:pt>
                <c:pt idx="4">
                  <c:v>2.8640614613069659E-2</c:v>
                </c:pt>
                <c:pt idx="5">
                  <c:v>4.5588558842401039E-2</c:v>
                </c:pt>
                <c:pt idx="6">
                  <c:v>3.7388133644590038E-2</c:v>
                </c:pt>
                <c:pt idx="7">
                  <c:v>3.8336531140357691E-2</c:v>
                </c:pt>
                <c:pt idx="8">
                  <c:v>1.9163725086932704E-2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2.6136190996051346E-2</c:v>
                </c:pt>
                <c:pt idx="43">
                  <c:v>2.4225739860850002E-2</c:v>
                </c:pt>
                <c:pt idx="44">
                  <c:v>0</c:v>
                </c:pt>
                <c:pt idx="45">
                  <c:v>1.0616975718459392E-2</c:v>
                </c:pt>
                <c:pt idx="46">
                  <c:v>1.7465167174466348E-2</c:v>
                </c:pt>
                <c:pt idx="47">
                  <c:v>8.4056946096096614E-3</c:v>
                </c:pt>
                <c:pt idx="48">
                  <c:v>2.029804778469077E-2</c:v>
                </c:pt>
                <c:pt idx="49">
                  <c:v>8.9665253437930942E-3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1.2358156342426346E-2</c:v>
                </c:pt>
                <c:pt idx="65">
                  <c:v>1.6909070678100102E-2</c:v>
                </c:pt>
                <c:pt idx="66">
                  <c:v>1.6848186244220187E-2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07-4A0A-96CA-BF0273C1AA92}"/>
            </c:ext>
          </c:extLst>
        </c:ser>
        <c:ser>
          <c:idx val="4"/>
          <c:order val="3"/>
          <c:tx>
            <c:strRef>
              <c:f>'R1-1'!$G$1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noFill/>
            </a:ln>
            <a:effectLst/>
          </c:spPr>
          <c:invertIfNegative val="0"/>
          <c:cat>
            <c:numRef>
              <c:f>'R1-1'!$B$10:$B$78</c:f>
              <c:numCache>
                <c:formatCode>General</c:formatCode>
                <c:ptCount val="69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</c:numCache>
            </c:numRef>
          </c:cat>
          <c:val>
            <c:numRef>
              <c:f>'R1-1'!$G$10:$G$78</c:f>
              <c:numCache>
                <c:formatCode>General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-1.7247986451880883E-2</c:v>
                </c:pt>
                <c:pt idx="14">
                  <c:v>-1.2455517794564368E-2</c:v>
                </c:pt>
                <c:pt idx="15">
                  <c:v>-2.0724270862423434E-2</c:v>
                </c:pt>
                <c:pt idx="16">
                  <c:v>-2.4515427234186562E-2</c:v>
                </c:pt>
                <c:pt idx="17">
                  <c:v>-2.735553797880122E-2</c:v>
                </c:pt>
                <c:pt idx="18">
                  <c:v>-2.1911873307653072E-2</c:v>
                </c:pt>
                <c:pt idx="19">
                  <c:v>-1.4676943509713936E-2</c:v>
                </c:pt>
                <c:pt idx="20">
                  <c:v>-1.1829240311697964E-2</c:v>
                </c:pt>
                <c:pt idx="21">
                  <c:v>-1.6252115432991404E-2</c:v>
                </c:pt>
                <c:pt idx="22">
                  <c:v>-1.2870986506274527E-2</c:v>
                </c:pt>
                <c:pt idx="23">
                  <c:v>-1.0611614312263984E-2</c:v>
                </c:pt>
                <c:pt idx="24">
                  <c:v>0</c:v>
                </c:pt>
                <c:pt idx="25">
                  <c:v>-7.8612651912081527E-3</c:v>
                </c:pt>
                <c:pt idx="26">
                  <c:v>-8.7238812741958771E-3</c:v>
                </c:pt>
                <c:pt idx="27">
                  <c:v>-8.1290075199751018E-3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-9.485567919923733E-4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-1.5967123098550333E-3</c:v>
                </c:pt>
                <c:pt idx="57">
                  <c:v>-2.0386056810603719E-2</c:v>
                </c:pt>
                <c:pt idx="58">
                  <c:v>-2.4624254818291381E-2</c:v>
                </c:pt>
                <c:pt idx="59">
                  <c:v>-1.6006585535993118E-2</c:v>
                </c:pt>
                <c:pt idx="60">
                  <c:v>-1.342943917078443E-2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07-4A0A-96CA-BF0273C1A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588382592"/>
        <c:axId val="1588383576"/>
      </c:barChart>
      <c:lineChart>
        <c:grouping val="standard"/>
        <c:varyColors val="0"/>
        <c:ser>
          <c:idx val="3"/>
          <c:order val="4"/>
          <c:tx>
            <c:strRef>
              <c:f>'R1-1'!$F$1</c:f>
              <c:strCache>
                <c:ptCount val="1"/>
                <c:pt idx="0">
                  <c:v>Meðaltal</c:v>
                </c:pt>
              </c:strCache>
            </c:strRef>
          </c:tx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none"/>
          </c:marker>
          <c:cat>
            <c:numRef>
              <c:f>'R1-1'!$B$10:$B$78</c:f>
              <c:numCache>
                <c:formatCode>General</c:formatCode>
                <c:ptCount val="69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</c:numCache>
            </c:numRef>
          </c:cat>
          <c:val>
            <c:numRef>
              <c:f>'R1-1'!$F$10:$F$78</c:f>
              <c:numCache>
                <c:formatCode>0.0000_)</c:formatCode>
                <c:ptCount val="69"/>
                <c:pt idx="0">
                  <c:v>4.0450272199404017E-2</c:v>
                </c:pt>
                <c:pt idx="1">
                  <c:v>3.7004584472158521E-2</c:v>
                </c:pt>
                <c:pt idx="2">
                  <c:v>3.6691208254467034E-2</c:v>
                </c:pt>
                <c:pt idx="3">
                  <c:v>3.0525392765081011E-2</c:v>
                </c:pt>
                <c:pt idx="4">
                  <c:v>4.0637993564281057E-2</c:v>
                </c:pt>
                <c:pt idx="5">
                  <c:v>5.1747583097210621E-2</c:v>
                </c:pt>
                <c:pt idx="6">
                  <c:v>5.0225285655552593E-2</c:v>
                </c:pt>
                <c:pt idx="7">
                  <c:v>5.5588633953761311E-2</c:v>
                </c:pt>
                <c:pt idx="8">
                  <c:v>4.4785515662776339E-2</c:v>
                </c:pt>
                <c:pt idx="9">
                  <c:v>2.6121824250630126E-2</c:v>
                </c:pt>
                <c:pt idx="10">
                  <c:v>3.1542080987003889E-3</c:v>
                </c:pt>
                <c:pt idx="11">
                  <c:v>-1.9523232997843004E-3</c:v>
                </c:pt>
                <c:pt idx="12">
                  <c:v>-2.4951475670473709E-2</c:v>
                </c:pt>
                <c:pt idx="13">
                  <c:v>-3.103492487703326E-2</c:v>
                </c:pt>
                <c:pt idx="14">
                  <c:v>-2.26421040156836E-2</c:v>
                </c:pt>
                <c:pt idx="15">
                  <c:v>-3.2679032707621521E-2</c:v>
                </c:pt>
                <c:pt idx="16">
                  <c:v>-3.7708284461736595E-2</c:v>
                </c:pt>
                <c:pt idx="17">
                  <c:v>-3.1938932045717836E-2</c:v>
                </c:pt>
                <c:pt idx="18">
                  <c:v>-2.9209370568787408E-2</c:v>
                </c:pt>
                <c:pt idx="19">
                  <c:v>-2.5698489964177326E-2</c:v>
                </c:pt>
                <c:pt idx="20">
                  <c:v>-2.3004371807121855E-2</c:v>
                </c:pt>
                <c:pt idx="21">
                  <c:v>-2.5418540558995711E-2</c:v>
                </c:pt>
                <c:pt idx="22">
                  <c:v>-2.0986472457003694E-2</c:v>
                </c:pt>
                <c:pt idx="23">
                  <c:v>-1.7267402308984464E-2</c:v>
                </c:pt>
                <c:pt idx="24">
                  <c:v>-1.0054258821846787E-2</c:v>
                </c:pt>
                <c:pt idx="25">
                  <c:v>-2.0276878329172968E-2</c:v>
                </c:pt>
                <c:pt idx="26">
                  <c:v>-1.3995181806139149E-2</c:v>
                </c:pt>
                <c:pt idx="27">
                  <c:v>-1.3946307726623449E-2</c:v>
                </c:pt>
                <c:pt idx="28">
                  <c:v>-8.7312927088486114E-4</c:v>
                </c:pt>
                <c:pt idx="29">
                  <c:v>-4.2452465861088891E-3</c:v>
                </c:pt>
                <c:pt idx="30">
                  <c:v>-8.0203290055374035E-3</c:v>
                </c:pt>
                <c:pt idx="31">
                  <c:v>-7.0062962351778368E-3</c:v>
                </c:pt>
                <c:pt idx="32">
                  <c:v>-7.6519184611836466E-3</c:v>
                </c:pt>
                <c:pt idx="33">
                  <c:v>-7.1676930699076389E-3</c:v>
                </c:pt>
                <c:pt idx="34">
                  <c:v>-4.4055300641542899E-3</c:v>
                </c:pt>
                <c:pt idx="35">
                  <c:v>-2.687315361608138E-3</c:v>
                </c:pt>
                <c:pt idx="36">
                  <c:v>2.5224475159832597E-3</c:v>
                </c:pt>
                <c:pt idx="37">
                  <c:v>1.0015853032385606E-2</c:v>
                </c:pt>
                <c:pt idx="38">
                  <c:v>7.1856676439285292E-3</c:v>
                </c:pt>
                <c:pt idx="39">
                  <c:v>8.7689553073243293E-3</c:v>
                </c:pt>
                <c:pt idx="40">
                  <c:v>1.4776605758135006E-2</c:v>
                </c:pt>
                <c:pt idx="41">
                  <c:v>2.3686664748577422E-2</c:v>
                </c:pt>
                <c:pt idx="42">
                  <c:v>3.2889536195386676E-2</c:v>
                </c:pt>
                <c:pt idx="43">
                  <c:v>3.1619245821794657E-2</c:v>
                </c:pt>
                <c:pt idx="44">
                  <c:v>2.3490444916244722E-2</c:v>
                </c:pt>
                <c:pt idx="45">
                  <c:v>2.9195781557313946E-2</c:v>
                </c:pt>
                <c:pt idx="46">
                  <c:v>2.8681906766019685E-2</c:v>
                </c:pt>
                <c:pt idx="47">
                  <c:v>2.3410110968816605E-2</c:v>
                </c:pt>
                <c:pt idx="48">
                  <c:v>3.0674455332837802E-2</c:v>
                </c:pt>
                <c:pt idx="49">
                  <c:v>2.5598028964495128E-2</c:v>
                </c:pt>
                <c:pt idx="50">
                  <c:v>1.823918655574823E-2</c:v>
                </c:pt>
                <c:pt idx="51">
                  <c:v>6.1855993100969758E-3</c:v>
                </c:pt>
                <c:pt idx="52">
                  <c:v>2.053487620210489E-3</c:v>
                </c:pt>
                <c:pt idx="53">
                  <c:v>1.5514662403320259E-2</c:v>
                </c:pt>
                <c:pt idx="54">
                  <c:v>1.0003768981121089E-2</c:v>
                </c:pt>
                <c:pt idx="55">
                  <c:v>-4.4231560430905487E-4</c:v>
                </c:pt>
                <c:pt idx="56">
                  <c:v>-1.7450635226977304E-2</c:v>
                </c:pt>
                <c:pt idx="57">
                  <c:v>-4.8913790515190819E-2</c:v>
                </c:pt>
                <c:pt idx="58">
                  <c:v>-4.5441538704066475E-2</c:v>
                </c:pt>
                <c:pt idx="59">
                  <c:v>-3.078141674132542E-2</c:v>
                </c:pt>
                <c:pt idx="60">
                  <c:v>-2.5445093036877142E-2</c:v>
                </c:pt>
                <c:pt idx="61">
                  <c:v>-1.2221059552881828E-2</c:v>
                </c:pt>
                <c:pt idx="62">
                  <c:v>8.4625803280080885E-3</c:v>
                </c:pt>
                <c:pt idx="63">
                  <c:v>1.9513973089058296E-2</c:v>
                </c:pt>
                <c:pt idx="64">
                  <c:v>2.8006520417664129E-2</c:v>
                </c:pt>
                <c:pt idx="65">
                  <c:v>3.7696425137899732E-2</c:v>
                </c:pt>
                <c:pt idx="66">
                  <c:v>3.6122026925473887E-2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07-4A0A-96CA-BF0273C1AA92}"/>
            </c:ext>
          </c:extLst>
        </c:ser>
        <c:ser>
          <c:idx val="2"/>
          <c:order val="5"/>
          <c:tx>
            <c:strRef>
              <c:f>'R1-1'!$C$1</c:f>
              <c:strCache>
                <c:ptCount val="1"/>
                <c:pt idx="0">
                  <c:v>Vísitala hagsveiflu</c:v>
                </c:pt>
              </c:strCache>
            </c:strRef>
          </c:tx>
          <c:spPr>
            <a:ln w="28575" cap="rnd">
              <a:solidFill>
                <a:srgbClr val="FDC41B"/>
              </a:solidFill>
              <a:round/>
            </a:ln>
            <a:effectLst/>
          </c:spPr>
          <c:marker>
            <c:symbol val="none"/>
          </c:marker>
          <c:cat>
            <c:numRef>
              <c:f>'R1-1'!$B$10:$B$78</c:f>
              <c:numCache>
                <c:formatCode>General</c:formatCode>
                <c:ptCount val="69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</c:numCache>
            </c:numRef>
          </c:cat>
          <c:val>
            <c:numRef>
              <c:f>'R1-1'!$C$10:$C$78</c:f>
              <c:numCache>
                <c:formatCode>0.00%</c:formatCode>
                <c:ptCount val="69"/>
                <c:pt idx="0">
                  <c:v>4.8174402555919767E-2</c:v>
                </c:pt>
                <c:pt idx="1">
                  <c:v>2.6989887379589021E-2</c:v>
                </c:pt>
                <c:pt idx="2">
                  <c:v>2.9622684778513785E-2</c:v>
                </c:pt>
                <c:pt idx="3">
                  <c:v>3.7455176105129079E-2</c:v>
                </c:pt>
                <c:pt idx="4">
                  <c:v>4.8913923475870702E-2</c:v>
                </c:pt>
                <c:pt idx="5">
                  <c:v>5.1065482073262121E-2</c:v>
                </c:pt>
                <c:pt idx="6">
                  <c:v>5.297432612826021E-2</c:v>
                </c:pt>
                <c:pt idx="7">
                  <c:v>6.8774826205033529E-2</c:v>
                </c:pt>
                <c:pt idx="8">
                  <c:v>5.6801058374626012E-2</c:v>
                </c:pt>
                <c:pt idx="9">
                  <c:v>3.557042924217909E-2</c:v>
                </c:pt>
                <c:pt idx="10">
                  <c:v>2.1804705494930562E-2</c:v>
                </c:pt>
                <c:pt idx="11">
                  <c:v>-2.2113103436344705E-2</c:v>
                </c:pt>
                <c:pt idx="12">
                  <c:v>-4.3742153118525161E-2</c:v>
                </c:pt>
                <c:pt idx="13">
                  <c:v>-5.029010738349133E-2</c:v>
                </c:pt>
                <c:pt idx="14">
                  <c:v>-4.75321649731794E-2</c:v>
                </c:pt>
                <c:pt idx="15">
                  <c:v>-4.5388355524381023E-2</c:v>
                </c:pt>
                <c:pt idx="16">
                  <c:v>-3.8840121756643392E-2</c:v>
                </c:pt>
                <c:pt idx="17">
                  <c:v>-3.615841846428184E-2</c:v>
                </c:pt>
                <c:pt idx="18">
                  <c:v>-3.2480290297760651E-2</c:v>
                </c:pt>
                <c:pt idx="19">
                  <c:v>-3.0639043249878324E-2</c:v>
                </c:pt>
                <c:pt idx="20">
                  <c:v>-2.5378231257502347E-2</c:v>
                </c:pt>
                <c:pt idx="21">
                  <c:v>-1.6252115432991404E-2</c:v>
                </c:pt>
                <c:pt idx="22">
                  <c:v>-1.2870986506274527E-2</c:v>
                </c:pt>
                <c:pt idx="23">
                  <c:v>-1.3611369637952928E-2</c:v>
                </c:pt>
                <c:pt idx="24">
                  <c:v>-1.2727651854662823E-2</c:v>
                </c:pt>
                <c:pt idx="25">
                  <c:v>-7.8612651912081527E-3</c:v>
                </c:pt>
                <c:pt idx="26">
                  <c:v>-8.7238812741958771E-3</c:v>
                </c:pt>
                <c:pt idx="27">
                  <c:v>-8.1290075199751018E-3</c:v>
                </c:pt>
                <c:pt idx="28">
                  <c:v>-8.7121140815848291E-3</c:v>
                </c:pt>
                <c:pt idx="29">
                  <c:v>-1.8358407445230049E-3</c:v>
                </c:pt>
                <c:pt idx="30">
                  <c:v>1.304838222991528E-3</c:v>
                </c:pt>
                <c:pt idx="31">
                  <c:v>-2.5719475280385562E-3</c:v>
                </c:pt>
                <c:pt idx="32">
                  <c:v>-2.24204343356188E-3</c:v>
                </c:pt>
                <c:pt idx="33">
                  <c:v>2.7288821476948756E-4</c:v>
                </c:pt>
                <c:pt idx="34">
                  <c:v>-3.5185645556810074E-3</c:v>
                </c:pt>
                <c:pt idx="35">
                  <c:v>-5.5460914662392152E-4</c:v>
                </c:pt>
                <c:pt idx="36">
                  <c:v>1.9175868157830446E-3</c:v>
                </c:pt>
                <c:pt idx="37">
                  <c:v>8.4320932877923038E-3</c:v>
                </c:pt>
                <c:pt idx="38">
                  <c:v>8.9198727099205708E-3</c:v>
                </c:pt>
                <c:pt idx="39">
                  <c:v>1.3660544034896253E-2</c:v>
                </c:pt>
                <c:pt idx="40">
                  <c:v>1.8358128229520244E-2</c:v>
                </c:pt>
                <c:pt idx="41">
                  <c:v>2.5194826580419959E-2</c:v>
                </c:pt>
                <c:pt idx="42">
                  <c:v>2.6136190996051346E-2</c:v>
                </c:pt>
                <c:pt idx="43">
                  <c:v>3.2106526485041073E-2</c:v>
                </c:pt>
                <c:pt idx="44">
                  <c:v>3.5060964813053382E-2</c:v>
                </c:pt>
                <c:pt idx="45">
                  <c:v>3.8372993668705495E-2</c:v>
                </c:pt>
                <c:pt idx="46">
                  <c:v>2.5884553838675255E-2</c:v>
                </c:pt>
                <c:pt idx="47">
                  <c:v>3.2889869488750542E-2</c:v>
                </c:pt>
                <c:pt idx="48">
                  <c:v>3.6002156632018292E-2</c:v>
                </c:pt>
                <c:pt idx="49">
                  <c:v>3.4064795240788218E-2</c:v>
                </c:pt>
                <c:pt idx="50">
                  <c:v>2.803444623873249E-2</c:v>
                </c:pt>
                <c:pt idx="51">
                  <c:v>1.9010219800719336E-2</c:v>
                </c:pt>
                <c:pt idx="52">
                  <c:v>1.5146918367065769E-2</c:v>
                </c:pt>
                <c:pt idx="53">
                  <c:v>1.039036090396548E-2</c:v>
                </c:pt>
                <c:pt idx="54">
                  <c:v>2.1889977511023008E-3</c:v>
                </c:pt>
                <c:pt idx="55">
                  <c:v>1.4956306925487974E-4</c:v>
                </c:pt>
                <c:pt idx="56">
                  <c:v>-1.3814444020599136E-2</c:v>
                </c:pt>
                <c:pt idx="57">
                  <c:v>-5.1279171457222737E-2</c:v>
                </c:pt>
                <c:pt idx="58">
                  <c:v>-3.660505746203889E-2</c:v>
                </c:pt>
                <c:pt idx="59">
                  <c:v>-4.6954270928059504E-2</c:v>
                </c:pt>
                <c:pt idx="60">
                  <c:v>-3.2135883336761144E-2</c:v>
                </c:pt>
                <c:pt idx="61">
                  <c:v>-1.9146313532394012E-2</c:v>
                </c:pt>
                <c:pt idx="62">
                  <c:v>5.3515334588060326E-3</c:v>
                </c:pt>
                <c:pt idx="63">
                  <c:v>1.1509063787387554E-2</c:v>
                </c:pt>
                <c:pt idx="64">
                  <c:v>1.2358156342426346E-2</c:v>
                </c:pt>
                <c:pt idx="65">
                  <c:v>2.934811901143786E-2</c:v>
                </c:pt>
                <c:pt idx="66">
                  <c:v>1.6848186244220187E-2</c:v>
                </c:pt>
                <c:pt idx="67">
                  <c:v>2.3793696314433795E-2</c:v>
                </c:pt>
                <c:pt idx="68">
                  <c:v>2.2048214227882359E-2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C07-4A0A-96CA-BF0273C1A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2.8280845272155258E-3"/>
          <c:y val="0.67614424433491538"/>
          <c:w val="0.95078019503539757"/>
          <c:h val="8.19943454229730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Skuldir hins opinbera undir fyrri áætlun</a:t>
            </a:r>
          </a:p>
        </c:rich>
      </c:tx>
      <c:layout>
        <c:manualLayout>
          <c:xMode val="edge"/>
          <c:yMode val="edge"/>
          <c:x val="0.10975"/>
          <c:y val="2.31481206358639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512298468813045"/>
        </c:manualLayout>
      </c:layout>
      <c:lineChart>
        <c:grouping val="standard"/>
        <c:varyColors val="0"/>
        <c:ser>
          <c:idx val="1"/>
          <c:order val="0"/>
          <c:tx>
            <c:strRef>
              <c:f>'1-2'!$B$1</c:f>
              <c:strCache>
                <c:ptCount val="1"/>
                <c:pt idx="0">
                  <c:v>Rauntölur</c:v>
                </c:pt>
              </c:strCache>
            </c:strRef>
          </c:tx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none"/>
          </c:marker>
          <c:cat>
            <c:numRef>
              <c:f>'1-2'!$A$2:$A$20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 formatCode="@">
                  <c:v>2015</c:v>
                </c:pt>
                <c:pt idx="9" formatCode="@">
                  <c:v>2016</c:v>
                </c:pt>
                <c:pt idx="10" formatCode="@">
                  <c:v>2017</c:v>
                </c:pt>
                <c:pt idx="11" formatCode="@">
                  <c:v>2018</c:v>
                </c:pt>
                <c:pt idx="12" formatCode="@">
                  <c:v>2019</c:v>
                </c:pt>
                <c:pt idx="13" formatCode="@">
                  <c:v>2020</c:v>
                </c:pt>
                <c:pt idx="14" formatCode="@">
                  <c:v>2021</c:v>
                </c:pt>
                <c:pt idx="15" formatCode="@">
                  <c:v>2022</c:v>
                </c:pt>
                <c:pt idx="16" formatCode="@">
                  <c:v>2023</c:v>
                </c:pt>
                <c:pt idx="17" formatCode="@">
                  <c:v>2024</c:v>
                </c:pt>
                <c:pt idx="18" formatCode="@">
                  <c:v>2025</c:v>
                </c:pt>
              </c:numCache>
            </c:numRef>
          </c:cat>
          <c:val>
            <c:numRef>
              <c:f>'1-2'!$B$2:$B$20</c:f>
              <c:numCache>
                <c:formatCode>0%</c:formatCode>
                <c:ptCount val="19"/>
                <c:pt idx="0">
                  <c:v>0.17946560476902212</c:v>
                </c:pt>
                <c:pt idx="1">
                  <c:v>0.52451301407564677</c:v>
                </c:pt>
                <c:pt idx="2">
                  <c:v>0.65378128629585386</c:v>
                </c:pt>
                <c:pt idx="3">
                  <c:v>0.63935579937024345</c:v>
                </c:pt>
                <c:pt idx="4">
                  <c:v>0.59493860937819576</c:v>
                </c:pt>
                <c:pt idx="5">
                  <c:v>0.61500754157146265</c:v>
                </c:pt>
                <c:pt idx="6">
                  <c:v>0.59601506918573544</c:v>
                </c:pt>
                <c:pt idx="7">
                  <c:v>0.52643902078548288</c:v>
                </c:pt>
                <c:pt idx="8">
                  <c:v>0.46476399831793347</c:v>
                </c:pt>
                <c:pt idx="9">
                  <c:v>0.38854205023377275</c:v>
                </c:pt>
                <c:pt idx="10">
                  <c:v>0.34615062790679191</c:v>
                </c:pt>
                <c:pt idx="11">
                  <c:v>0.27862799414110589</c:v>
                </c:pt>
                <c:pt idx="12">
                  <c:v>0.26715871218351733</c:v>
                </c:pt>
                <c:pt idx="13">
                  <c:v>0.35888642328097131</c:v>
                </c:pt>
                <c:pt idx="14">
                  <c:v>0.3968278230984551</c:v>
                </c:pt>
                <c:pt idx="15">
                  <c:v>0.40122201059184176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FC-4737-BFDC-0A9ADBC20A4E}"/>
            </c:ext>
          </c:extLst>
        </c:ser>
        <c:ser>
          <c:idx val="0"/>
          <c:order val="1"/>
          <c:tx>
            <c:strRef>
              <c:f>'1-2'!$C$1</c:f>
              <c:strCache>
                <c:ptCount val="1"/>
                <c:pt idx="0">
                  <c:v>Fjármálaáætlun 2021-2025</c:v>
                </c:pt>
              </c:strCache>
            </c:strRef>
          </c:tx>
          <c:spPr>
            <a:ln w="28575" cap="rnd">
              <a:solidFill>
                <a:srgbClr val="CA003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'1-2'!$A$2:$A$20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 formatCode="@">
                  <c:v>2015</c:v>
                </c:pt>
                <c:pt idx="9" formatCode="@">
                  <c:v>2016</c:v>
                </c:pt>
                <c:pt idx="10" formatCode="@">
                  <c:v>2017</c:v>
                </c:pt>
                <c:pt idx="11" formatCode="@">
                  <c:v>2018</c:v>
                </c:pt>
                <c:pt idx="12" formatCode="@">
                  <c:v>2019</c:v>
                </c:pt>
                <c:pt idx="13" formatCode="@">
                  <c:v>2020</c:v>
                </c:pt>
                <c:pt idx="14" formatCode="@">
                  <c:v>2021</c:v>
                </c:pt>
                <c:pt idx="15" formatCode="@">
                  <c:v>2022</c:v>
                </c:pt>
                <c:pt idx="16" formatCode="@">
                  <c:v>2023</c:v>
                </c:pt>
                <c:pt idx="17" formatCode="@">
                  <c:v>2024</c:v>
                </c:pt>
                <c:pt idx="18" formatCode="@">
                  <c:v>2025</c:v>
                </c:pt>
              </c:numCache>
            </c:numRef>
          </c:cat>
          <c:val>
            <c:numRef>
              <c:f>'1-2'!$C$2:$C$20</c:f>
              <c:numCache>
                <c:formatCode>0%</c:formatCode>
                <c:ptCount val="19"/>
                <c:pt idx="12">
                  <c:v>0.27460618420410476</c:v>
                </c:pt>
                <c:pt idx="13">
                  <c:v>0.40909143391767061</c:v>
                </c:pt>
                <c:pt idx="14">
                  <c:v>0.49215846390969908</c:v>
                </c:pt>
                <c:pt idx="15">
                  <c:v>0.55385350324529226</c:v>
                </c:pt>
                <c:pt idx="16">
                  <c:v>0.58419860604967444</c:v>
                </c:pt>
                <c:pt idx="17">
                  <c:v>0.60128590310095409</c:v>
                </c:pt>
                <c:pt idx="18">
                  <c:v>0.60396401525403454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FC-4737-BFDC-0A9ADBC20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Hlutfall af VLF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is-I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051091737354695"/>
          <c:y val="0.88057229387884595"/>
          <c:w val="0.65305764983181891"/>
          <c:h val="9.9523696330411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8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Staða hagsveiflu kemur ekki fyllilega í ljós fyrr en síðar</a:t>
            </a:r>
          </a:p>
          <a:p>
            <a:pPr algn="l">
              <a:defRPr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is-IS" sz="900">
                <a:latin typeface="FiraGO Light" panose="020B0403050000020004" pitchFamily="34" charset="0"/>
                <a:cs typeface="FiraGO Light" panose="020B0403050000020004" pitchFamily="34" charset="0"/>
              </a:rPr>
              <a:t>Frávik þjóðarútgjalda frá leitni, % af leitnistigi</a:t>
            </a:r>
          </a:p>
        </c:rich>
      </c:tx>
      <c:layout>
        <c:manualLayout>
          <c:xMode val="edge"/>
          <c:yMode val="edge"/>
          <c:x val="0.10767670578142713"/>
          <c:y val="2.31481295017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8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42434755077713354"/>
        </c:manualLayout>
      </c:layout>
      <c:lineChart>
        <c:grouping val="standard"/>
        <c:varyColors val="0"/>
        <c:ser>
          <c:idx val="1"/>
          <c:order val="0"/>
          <c:tx>
            <c:strRef>
              <c:f>'R1-2'!$B$1</c:f>
              <c:strCache>
                <c:ptCount val="1"/>
                <c:pt idx="0">
                  <c:v>Mat á hverjum tíma</c:v>
                </c:pt>
              </c:strCache>
            </c:strRef>
          </c:tx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none"/>
          </c:marker>
          <c:cat>
            <c:numRef>
              <c:f>'R1-2'!$A$2:$A$77</c:f>
              <c:numCache>
                <c:formatCode>General</c:formatCode>
                <c:ptCount val="76"/>
                <c:pt idx="0">
                  <c:v>2004</c:v>
                </c:pt>
                <c:pt idx="4">
                  <c:v>2005</c:v>
                </c:pt>
                <c:pt idx="8">
                  <c:v>2006</c:v>
                </c:pt>
                <c:pt idx="12">
                  <c:v>2007</c:v>
                </c:pt>
                <c:pt idx="16">
                  <c:v>2008</c:v>
                </c:pt>
                <c:pt idx="20">
                  <c:v>2009</c:v>
                </c:pt>
                <c:pt idx="24">
                  <c:v>2010</c:v>
                </c:pt>
                <c:pt idx="28">
                  <c:v>2011</c:v>
                </c:pt>
                <c:pt idx="32">
                  <c:v>2012</c:v>
                </c:pt>
                <c:pt idx="36">
                  <c:v>2013</c:v>
                </c:pt>
                <c:pt idx="40">
                  <c:v>2014</c:v>
                </c:pt>
                <c:pt idx="44">
                  <c:v>2015</c:v>
                </c:pt>
                <c:pt idx="48">
                  <c:v>2016</c:v>
                </c:pt>
                <c:pt idx="52">
                  <c:v>2017</c:v>
                </c:pt>
                <c:pt idx="56">
                  <c:v>2018</c:v>
                </c:pt>
                <c:pt idx="60">
                  <c:v>2019</c:v>
                </c:pt>
                <c:pt idx="64">
                  <c:v>2020</c:v>
                </c:pt>
                <c:pt idx="68">
                  <c:v>2021</c:v>
                </c:pt>
                <c:pt idx="72">
                  <c:v>2022</c:v>
                </c:pt>
              </c:numCache>
            </c:numRef>
          </c:cat>
          <c:val>
            <c:numRef>
              <c:f>'R1-2'!$B$2:$B$77</c:f>
              <c:numCache>
                <c:formatCode>0.0%</c:formatCode>
                <c:ptCount val="76"/>
                <c:pt idx="0">
                  <c:v>3.3545902486890281E-2</c:v>
                </c:pt>
                <c:pt idx="1">
                  <c:v>4.7295446834775573E-2</c:v>
                </c:pt>
                <c:pt idx="2">
                  <c:v>4.7882509007402305E-2</c:v>
                </c:pt>
                <c:pt idx="3">
                  <c:v>5.1105949881330819E-2</c:v>
                </c:pt>
                <c:pt idx="4">
                  <c:v>4.3805340476613219E-2</c:v>
                </c:pt>
                <c:pt idx="5">
                  <c:v>6.9712770400523788E-2</c:v>
                </c:pt>
                <c:pt idx="6">
                  <c:v>9.1978241079648415E-2</c:v>
                </c:pt>
                <c:pt idx="7">
                  <c:v>2.4671809788794737E-2</c:v>
                </c:pt>
                <c:pt idx="8">
                  <c:v>6.7698119405436477E-2</c:v>
                </c:pt>
                <c:pt idx="9">
                  <c:v>4.5992930187642021E-2</c:v>
                </c:pt>
                <c:pt idx="10">
                  <c:v>2.5510560718645808E-2</c:v>
                </c:pt>
                <c:pt idx="11">
                  <c:v>4.1602183101761663E-2</c:v>
                </c:pt>
                <c:pt idx="12">
                  <c:v>-5.7740761120471273E-2</c:v>
                </c:pt>
                <c:pt idx="13">
                  <c:v>9.1204335256498507E-3</c:v>
                </c:pt>
                <c:pt idx="14">
                  <c:v>-4.1762834508140478E-3</c:v>
                </c:pt>
                <c:pt idx="15">
                  <c:v>-4.5456818926196803E-2</c:v>
                </c:pt>
                <c:pt idx="16">
                  <c:v>-4.9815310583211904E-2</c:v>
                </c:pt>
                <c:pt idx="17">
                  <c:v>-9.2318742606050358E-2</c:v>
                </c:pt>
                <c:pt idx="18">
                  <c:v>-0.10857307529390524</c:v>
                </c:pt>
                <c:pt idx="19">
                  <c:v>-0.17240742172254703</c:v>
                </c:pt>
                <c:pt idx="20">
                  <c:v>-0.29295116169836261</c:v>
                </c:pt>
                <c:pt idx="21">
                  <c:v>-0.2033055784020282</c:v>
                </c:pt>
                <c:pt idx="22">
                  <c:v>-0.16916589269665452</c:v>
                </c:pt>
                <c:pt idx="23">
                  <c:v>-0.11316914179908942</c:v>
                </c:pt>
                <c:pt idx="24">
                  <c:v>-0.12161578484553826</c:v>
                </c:pt>
                <c:pt idx="25">
                  <c:v>-8.480745755188103E-2</c:v>
                </c:pt>
                <c:pt idx="26">
                  <c:v>-4.6490183101698654E-2</c:v>
                </c:pt>
                <c:pt idx="27">
                  <c:v>-1.9068993288590606E-2</c:v>
                </c:pt>
                <c:pt idx="28">
                  <c:v>4.9319698187026235E-3</c:v>
                </c:pt>
                <c:pt idx="29">
                  <c:v>3.3587697751515877E-2</c:v>
                </c:pt>
                <c:pt idx="30">
                  <c:v>4.4360807230025424E-2</c:v>
                </c:pt>
                <c:pt idx="31">
                  <c:v>8.4813703236825813E-2</c:v>
                </c:pt>
                <c:pt idx="32">
                  <c:v>6.4969300587293111E-2</c:v>
                </c:pt>
                <c:pt idx="33">
                  <c:v>6.8036241263266892E-2</c:v>
                </c:pt>
                <c:pt idx="34">
                  <c:v>4.258931805108758E-2</c:v>
                </c:pt>
                <c:pt idx="35">
                  <c:v>4.9956112217683403E-2</c:v>
                </c:pt>
                <c:pt idx="36">
                  <c:v>4.8139693219592293E-2</c:v>
                </c:pt>
                <c:pt idx="37">
                  <c:v>7.413238026351246E-2</c:v>
                </c:pt>
                <c:pt idx="38">
                  <c:v>2.9114144246965332E-2</c:v>
                </c:pt>
                <c:pt idx="39">
                  <c:v>4.7201669904517837E-2</c:v>
                </c:pt>
                <c:pt idx="40">
                  <c:v>5.6349116401816578E-2</c:v>
                </c:pt>
                <c:pt idx="41">
                  <c:v>4.5857769404519536E-2</c:v>
                </c:pt>
                <c:pt idx="42">
                  <c:v>6.9057550870668255E-2</c:v>
                </c:pt>
                <c:pt idx="43">
                  <c:v>4.272436301715439E-2</c:v>
                </c:pt>
                <c:pt idx="44">
                  <c:v>5.3782655328277022E-2</c:v>
                </c:pt>
                <c:pt idx="45">
                  <c:v>4.9040253535783548E-2</c:v>
                </c:pt>
                <c:pt idx="46">
                  <c:v>4.1332207524157991E-2</c:v>
                </c:pt>
                <c:pt idx="47">
                  <c:v>5.7624305405210366E-2</c:v>
                </c:pt>
                <c:pt idx="48">
                  <c:v>4.7977553358964198E-2</c:v>
                </c:pt>
                <c:pt idx="49">
                  <c:v>5.4144417433702477E-2</c:v>
                </c:pt>
                <c:pt idx="50">
                  <c:v>2.5124535185574965E-2</c:v>
                </c:pt>
                <c:pt idx="51">
                  <c:v>4.2829169900714045E-2</c:v>
                </c:pt>
                <c:pt idx="52">
                  <c:v>1.971394194105984E-2</c:v>
                </c:pt>
                <c:pt idx="53">
                  <c:v>4.6371395676419701E-2</c:v>
                </c:pt>
                <c:pt idx="54">
                  <c:v>3.1252347442226949E-2</c:v>
                </c:pt>
                <c:pt idx="55">
                  <c:v>1.5893182510166377E-2</c:v>
                </c:pt>
                <c:pt idx="56">
                  <c:v>3.8593904419311886E-3</c:v>
                </c:pt>
                <c:pt idx="57">
                  <c:v>2.6202971900620323E-2</c:v>
                </c:pt>
                <c:pt idx="58">
                  <c:v>-1.3010876279389802E-2</c:v>
                </c:pt>
                <c:pt idx="59">
                  <c:v>-8.5908670699836494E-3</c:v>
                </c:pt>
                <c:pt idx="60">
                  <c:v>-5.4449003460496678E-2</c:v>
                </c:pt>
                <c:pt idx="61">
                  <c:v>-1.2678506461544106E-2</c:v>
                </c:pt>
                <c:pt idx="62">
                  <c:v>-1.5439137415164563E-2</c:v>
                </c:pt>
                <c:pt idx="63">
                  <c:v>-2.6092990766343083E-2</c:v>
                </c:pt>
                <c:pt idx="64">
                  <c:v>-4.4306042072385407E-2</c:v>
                </c:pt>
                <c:pt idx="65">
                  <c:v>-7.8362506783738461E-2</c:v>
                </c:pt>
                <c:pt idx="66">
                  <c:v>-3.9243717720517157E-2</c:v>
                </c:pt>
                <c:pt idx="67">
                  <c:v>-3.3991410956875523E-2</c:v>
                </c:pt>
                <c:pt idx="68">
                  <c:v>-2.6478732762572635E-2</c:v>
                </c:pt>
                <c:pt idx="69">
                  <c:v>-1.42734025896675E-3</c:v>
                </c:pt>
                <c:pt idx="70">
                  <c:v>1.6323166187664436E-2</c:v>
                </c:pt>
                <c:pt idx="71">
                  <c:v>3.5600106378764991E-2</c:v>
                </c:pt>
                <c:pt idx="72">
                  <c:v>1.409108223521224E-2</c:v>
                </c:pt>
                <c:pt idx="73">
                  <c:v>2.574590650420696E-2</c:v>
                </c:pt>
                <c:pt idx="74">
                  <c:v>2.0999128385129059E-2</c:v>
                </c:pt>
                <c:pt idx="75">
                  <c:v>2.6772769478879892E-2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B7-4E6D-BD3D-B8159C558514}"/>
            </c:ext>
          </c:extLst>
        </c:ser>
        <c:ser>
          <c:idx val="0"/>
          <c:order val="1"/>
          <c:tx>
            <c:strRef>
              <c:f>'R1-2'!$C$1</c:f>
              <c:strCache>
                <c:ptCount val="1"/>
                <c:pt idx="0">
                  <c:v>Mat m.v. núverandi upplýsingar</c:v>
                </c:pt>
              </c:strCache>
            </c:strRef>
          </c:tx>
          <c:spPr>
            <a:ln w="28575" cap="rnd">
              <a:solidFill>
                <a:srgbClr val="CA003B"/>
              </a:solidFill>
              <a:round/>
            </a:ln>
            <a:effectLst/>
          </c:spPr>
          <c:marker>
            <c:symbol val="none"/>
          </c:marker>
          <c:cat>
            <c:numRef>
              <c:f>'R1-2'!$A$2:$A$77</c:f>
              <c:numCache>
                <c:formatCode>General</c:formatCode>
                <c:ptCount val="76"/>
                <c:pt idx="0">
                  <c:v>2004</c:v>
                </c:pt>
                <c:pt idx="4">
                  <c:v>2005</c:v>
                </c:pt>
                <c:pt idx="8">
                  <c:v>2006</c:v>
                </c:pt>
                <c:pt idx="12">
                  <c:v>2007</c:v>
                </c:pt>
                <c:pt idx="16">
                  <c:v>2008</c:v>
                </c:pt>
                <c:pt idx="20">
                  <c:v>2009</c:v>
                </c:pt>
                <c:pt idx="24">
                  <c:v>2010</c:v>
                </c:pt>
                <c:pt idx="28">
                  <c:v>2011</c:v>
                </c:pt>
                <c:pt idx="32">
                  <c:v>2012</c:v>
                </c:pt>
                <c:pt idx="36">
                  <c:v>2013</c:v>
                </c:pt>
                <c:pt idx="40">
                  <c:v>2014</c:v>
                </c:pt>
                <c:pt idx="44">
                  <c:v>2015</c:v>
                </c:pt>
                <c:pt idx="48">
                  <c:v>2016</c:v>
                </c:pt>
                <c:pt idx="52">
                  <c:v>2017</c:v>
                </c:pt>
                <c:pt idx="56">
                  <c:v>2018</c:v>
                </c:pt>
                <c:pt idx="60">
                  <c:v>2019</c:v>
                </c:pt>
                <c:pt idx="64">
                  <c:v>2020</c:v>
                </c:pt>
                <c:pt idx="68">
                  <c:v>2021</c:v>
                </c:pt>
                <c:pt idx="72">
                  <c:v>2022</c:v>
                </c:pt>
              </c:numCache>
            </c:numRef>
          </c:cat>
          <c:val>
            <c:numRef>
              <c:f>'R1-2'!$C$2:$C$77</c:f>
              <c:numCache>
                <c:formatCode>0.0%</c:formatCode>
                <c:ptCount val="76"/>
                <c:pt idx="0">
                  <c:v>-6.3027936075887483E-2</c:v>
                </c:pt>
                <c:pt idx="1">
                  <c:v>-4.6123616514402992E-2</c:v>
                </c:pt>
                <c:pt idx="2">
                  <c:v>-4.1925955721038716E-2</c:v>
                </c:pt>
                <c:pt idx="3">
                  <c:v>-3.2088382818734211E-2</c:v>
                </c:pt>
                <c:pt idx="4">
                  <c:v>-3.364088484613955E-2</c:v>
                </c:pt>
                <c:pt idx="5">
                  <c:v>1.005364767373068E-2</c:v>
                </c:pt>
                <c:pt idx="6">
                  <c:v>5.8179344944734791E-2</c:v>
                </c:pt>
                <c:pt idx="7">
                  <c:v>6.3908634033229175E-2</c:v>
                </c:pt>
                <c:pt idx="8">
                  <c:v>8.0356751484379374E-2</c:v>
                </c:pt>
                <c:pt idx="9">
                  <c:v>8.0574384231508173E-2</c:v>
                </c:pt>
                <c:pt idx="10">
                  <c:v>7.9653666244825269E-2</c:v>
                </c:pt>
                <c:pt idx="11">
                  <c:v>0.11920440293697503</c:v>
                </c:pt>
                <c:pt idx="12">
                  <c:v>3.3382726135679358E-2</c:v>
                </c:pt>
                <c:pt idx="13">
                  <c:v>0.11437895731206539</c:v>
                </c:pt>
                <c:pt idx="14">
                  <c:v>0.12113981822389337</c:v>
                </c:pt>
                <c:pt idx="15">
                  <c:v>9.6756690148821364E-2</c:v>
                </c:pt>
                <c:pt idx="16">
                  <c:v>0.10434045326649324</c:v>
                </c:pt>
                <c:pt idx="17">
                  <c:v>7.1615716534237331E-2</c:v>
                </c:pt>
                <c:pt idx="18">
                  <c:v>5.7510654684768764E-2</c:v>
                </c:pt>
                <c:pt idx="19">
                  <c:v>-1.0582332978565558E-2</c:v>
                </c:pt>
                <c:pt idx="20">
                  <c:v>-0.15536394485313454</c:v>
                </c:pt>
                <c:pt idx="21">
                  <c:v>-0.10587479910266816</c:v>
                </c:pt>
                <c:pt idx="22">
                  <c:v>-0.10406785647239765</c:v>
                </c:pt>
                <c:pt idx="23">
                  <c:v>-7.4004686403627007E-2</c:v>
                </c:pt>
                <c:pt idx="24">
                  <c:v>-0.11191378445885965</c:v>
                </c:pt>
                <c:pt idx="25">
                  <c:v>-0.10193575898292033</c:v>
                </c:pt>
                <c:pt idx="26">
                  <c:v>-8.4579180067711549E-2</c:v>
                </c:pt>
                <c:pt idx="27">
                  <c:v>-4.7058424989302461E-2</c:v>
                </c:pt>
                <c:pt idx="28">
                  <c:v>-5.7121984732625461E-2</c:v>
                </c:pt>
                <c:pt idx="29">
                  <c:v>-3.4129702626406799E-2</c:v>
                </c:pt>
                <c:pt idx="30">
                  <c:v>-2.7870396718808022E-2</c:v>
                </c:pt>
                <c:pt idx="31">
                  <c:v>2.1750972085291576E-2</c:v>
                </c:pt>
                <c:pt idx="32">
                  <c:v>1.9973495161911803E-3</c:v>
                </c:pt>
                <c:pt idx="33">
                  <c:v>8.0766695402802492E-3</c:v>
                </c:pt>
                <c:pt idx="34">
                  <c:v>-2.2893471815708361E-2</c:v>
                </c:pt>
                <c:pt idx="35">
                  <c:v>-1.702100564225309E-2</c:v>
                </c:pt>
                <c:pt idx="36">
                  <c:v>-2.138982988458028E-2</c:v>
                </c:pt>
                <c:pt idx="37">
                  <c:v>1.1714967865145347E-2</c:v>
                </c:pt>
                <c:pt idx="38">
                  <c:v>-4.2969961142536428E-2</c:v>
                </c:pt>
                <c:pt idx="39">
                  <c:v>-2.532804804529366E-2</c:v>
                </c:pt>
                <c:pt idx="40">
                  <c:v>-1.4265394599815269E-2</c:v>
                </c:pt>
                <c:pt idx="41">
                  <c:v>-2.6557741018754435E-2</c:v>
                </c:pt>
                <c:pt idx="42">
                  <c:v>4.6064816820938484E-3</c:v>
                </c:pt>
                <c:pt idx="43">
                  <c:v>-2.3449290624062129E-2</c:v>
                </c:pt>
                <c:pt idx="44">
                  <c:v>-7.7012010496126408E-3</c:v>
                </c:pt>
                <c:pt idx="45">
                  <c:v>-9.0251025501473896E-3</c:v>
                </c:pt>
                <c:pt idx="46">
                  <c:v>-1.4515136794234485E-2</c:v>
                </c:pt>
                <c:pt idx="47">
                  <c:v>1.0889342352931528E-2</c:v>
                </c:pt>
                <c:pt idx="48">
                  <c:v>7.7925119614736292E-3</c:v>
                </c:pt>
                <c:pt idx="49">
                  <c:v>2.4200199181508498E-2</c:v>
                </c:pt>
                <c:pt idx="50">
                  <c:v>-1.8976553269820385E-3</c:v>
                </c:pt>
                <c:pt idx="51">
                  <c:v>2.5611446827358473E-2</c:v>
                </c:pt>
                <c:pt idx="52">
                  <c:v>6.7719081554824924E-3</c:v>
                </c:pt>
                <c:pt idx="53">
                  <c:v>4.6062921103947468E-2</c:v>
                </c:pt>
                <c:pt idx="54">
                  <c:v>4.082525107396822E-2</c:v>
                </c:pt>
                <c:pt idx="55">
                  <c:v>3.2796884209706861E-2</c:v>
                </c:pt>
                <c:pt idx="56">
                  <c:v>2.5957208742328267E-2</c:v>
                </c:pt>
                <c:pt idx="57">
                  <c:v>5.8592480792284081E-2</c:v>
                </c:pt>
                <c:pt idx="58">
                  <c:v>2.3042936554445174E-2</c:v>
                </c:pt>
                <c:pt idx="59">
                  <c:v>3.0674401644880448E-2</c:v>
                </c:pt>
                <c:pt idx="60">
                  <c:v>-2.0775896182502133E-2</c:v>
                </c:pt>
                <c:pt idx="61">
                  <c:v>2.0998478776809135E-2</c:v>
                </c:pt>
                <c:pt idx="62">
                  <c:v>1.8797524429170834E-2</c:v>
                </c:pt>
                <c:pt idx="63">
                  <c:v>6.0817865150765661E-3</c:v>
                </c:pt>
                <c:pt idx="64">
                  <c:v>-1.9049468319250307E-2</c:v>
                </c:pt>
                <c:pt idx="65">
                  <c:v>-6.9340702884693808E-2</c:v>
                </c:pt>
                <c:pt idx="66">
                  <c:v>-4.0394883508189497E-2</c:v>
                </c:pt>
                <c:pt idx="67">
                  <c:v>-4.5023518545264346E-2</c:v>
                </c:pt>
                <c:pt idx="68">
                  <c:v>-4.6645062163306758E-2</c:v>
                </c:pt>
                <c:pt idx="69">
                  <c:v>-2.4834759277648725E-2</c:v>
                </c:pt>
                <c:pt idx="70">
                  <c:v>-5.9971338196068789E-3</c:v>
                </c:pt>
                <c:pt idx="71">
                  <c:v>1.9732614305835099E-2</c:v>
                </c:pt>
                <c:pt idx="72">
                  <c:v>-8.2153426292051464E-4</c:v>
                </c:pt>
                <c:pt idx="73">
                  <c:v>1.5642289284302648E-2</c:v>
                </c:pt>
                <c:pt idx="74">
                  <c:v>1.4906716452378101E-2</c:v>
                </c:pt>
                <c:pt idx="75">
                  <c:v>2.6773387428014123E-2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7-4E6D-BD3D-B8159C558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19640469469619"/>
          <c:y val="0.73453351912835196"/>
          <c:w val="0.82664249987619476"/>
          <c:h val="6.7374455430922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Umsóknir</a:t>
            </a:r>
            <a:r>
              <a:rPr lang="en-GB" baseline="0"/>
              <a:t> um alþjóðlega vernd margfölduðust frá 2021-2022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Fjöldi umsókna og veitt vernd</a:t>
            </a:r>
            <a:endParaRPr lang="en-GB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2124419885611636"/>
          <c:y val="2.3148064867850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88017001291740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'R2-1'!$B$1</c:f>
              <c:strCache>
                <c:ptCount val="1"/>
                <c:pt idx="0">
                  <c:v>Umsækjendur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multiLvlStrRef>
              <c:f>#REF!</c:f>
            </c:multiLvlStrRef>
          </c:cat>
          <c:val>
            <c:numRef>
              <c:f>'R2-1'!$B$2:$B$9</c:f>
              <c:numCache>
                <c:formatCode>#,##0</c:formatCode>
                <c:ptCount val="8"/>
                <c:pt idx="0">
                  <c:v>1096</c:v>
                </c:pt>
                <c:pt idx="1">
                  <c:v>800</c:v>
                </c:pt>
                <c:pt idx="2">
                  <c:v>868</c:v>
                </c:pt>
                <c:pt idx="3">
                  <c:v>654</c:v>
                </c:pt>
                <c:pt idx="4">
                  <c:v>871</c:v>
                </c:pt>
                <c:pt idx="5">
                  <c:v>4518</c:v>
                </c:pt>
                <c:pt idx="6">
                  <c:v>6000</c:v>
                </c:pt>
                <c:pt idx="7">
                  <c:v>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D-4333-8F9C-FFECEF064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lineChart>
        <c:grouping val="standard"/>
        <c:varyColors val="0"/>
        <c:ser>
          <c:idx val="0"/>
          <c:order val="1"/>
          <c:tx>
            <c:strRef>
              <c:f>'R2-1'!$C$1</c:f>
              <c:strCache>
                <c:ptCount val="1"/>
                <c:pt idx="0">
                  <c:v>Veitt vernd</c:v>
                </c:pt>
              </c:strCache>
            </c:strRef>
          </c:tx>
          <c:spPr>
            <a:ln w="28575" cap="rnd">
              <a:solidFill>
                <a:srgbClr val="CA003B"/>
              </a:solidFill>
              <a:round/>
            </a:ln>
            <a:effectLst/>
          </c:spPr>
          <c:marker>
            <c:symbol val="none"/>
          </c:marker>
          <c:cat>
            <c:strRef>
              <c:f>'R2-1'!$A$2:$A$9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 Áætlun</c:v>
                </c:pt>
                <c:pt idx="7">
                  <c:v>2024 Áætlun</c:v>
                </c:pt>
              </c:strCache>
            </c:strRef>
          </c:cat>
          <c:val>
            <c:numRef>
              <c:f>'R2-1'!$C$2:$C$9</c:f>
              <c:numCache>
                <c:formatCode>General</c:formatCode>
                <c:ptCount val="8"/>
                <c:pt idx="0">
                  <c:v>226</c:v>
                </c:pt>
                <c:pt idx="1">
                  <c:v>288</c:v>
                </c:pt>
                <c:pt idx="2">
                  <c:v>532</c:v>
                </c:pt>
                <c:pt idx="3">
                  <c:v>631</c:v>
                </c:pt>
                <c:pt idx="4">
                  <c:v>577</c:v>
                </c:pt>
                <c:pt idx="5">
                  <c:v>3455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9D-4333-8F9C-FFECEF064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27233130907653"/>
          <c:y val="0.85365330844153098"/>
          <c:w val="0.67679262930519024"/>
          <c:h val="0.102343501116160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80" b="0" i="0" u="none" strike="noStrike" kern="1200" spc="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Kostnaður við móttöku flóttafólks er meiri en áður var talið</a:t>
            </a:r>
          </a:p>
          <a:p>
            <a:pPr algn="l">
              <a:defRPr/>
            </a:pPr>
            <a:r>
              <a:rPr lang="is-IS" sz="800"/>
              <a:t>Fjárveitingar til innflytjenda, flóttafólks og umsækjenda um alþjóðlega vernd, ma.kr</a:t>
            </a:r>
          </a:p>
        </c:rich>
      </c:tx>
      <c:layout>
        <c:manualLayout>
          <c:xMode val="edge"/>
          <c:yMode val="edge"/>
          <c:x val="6.7235443340934536E-2"/>
          <c:y val="4.70527246553609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80" b="0" i="0" u="none" strike="noStrike" kern="1200" spc="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5.9576048315941738E-2"/>
          <c:y val="0.24342621845649889"/>
          <c:w val="0.90391631517813109"/>
          <c:h val="0.5083356312276464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'R2-2'!$A$3</c:f>
              <c:strCache>
                <c:ptCount val="1"/>
                <c:pt idx="0">
                  <c:v>FÁ 24-28</c:v>
                </c:pt>
              </c:strCache>
            </c:strRef>
          </c:tx>
          <c:spPr>
            <a:solidFill>
              <a:srgbClr val="003D85"/>
            </a:solidFill>
            <a:ln>
              <a:noFill/>
            </a:ln>
            <a:effectLst/>
          </c:spPr>
          <c:invertIfNegative val="0"/>
          <c:cat>
            <c:numRef>
              <c:f>'R2-2'!$B$1:$D$1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'R2-2'!$B$3:$D$3</c:f>
              <c:numCache>
                <c:formatCode>0</c:formatCode>
                <c:ptCount val="3"/>
                <c:pt idx="1">
                  <c:v>15.8125</c:v>
                </c:pt>
                <c:pt idx="2">
                  <c:v>15.7705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7F-4E3B-ACE9-0C5C480E6DDD}"/>
            </c:ext>
          </c:extLst>
        </c:ser>
        <c:ser>
          <c:idx val="0"/>
          <c:order val="1"/>
          <c:tx>
            <c:strRef>
              <c:f>'R2-2'!$A$4</c:f>
              <c:strCache>
                <c:ptCount val="1"/>
                <c:pt idx="0">
                  <c:v>Fjárlög 
2023</c:v>
                </c:pt>
              </c:strCache>
            </c:strRef>
          </c:tx>
          <c:spPr>
            <a:solidFill>
              <a:srgbClr val="CA003B"/>
            </a:solidFill>
            <a:ln w="19050">
              <a:noFill/>
            </a:ln>
            <a:effectLst/>
          </c:spPr>
          <c:invertIfNegative val="0"/>
          <c:cat>
            <c:numRef>
              <c:f>'R2-2'!$B$1:$D$1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'R2-2'!$B$4:$D$4</c:f>
              <c:numCache>
                <c:formatCode>0</c:formatCode>
                <c:ptCount val="3"/>
                <c:pt idx="0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7F-4E3B-ACE9-0C5C480E6DDD}"/>
            </c:ext>
          </c:extLst>
        </c:ser>
        <c:ser>
          <c:idx val="2"/>
          <c:order val="2"/>
          <c:tx>
            <c:strRef>
              <c:f>'R2-2'!$A$5</c:f>
              <c:strCache>
                <c:ptCount val="1"/>
                <c:pt idx="0">
                  <c:v>Áætl. aukal. 
kostn. 2023</c:v>
                </c:pt>
              </c:strCache>
            </c:strRef>
          </c:tx>
          <c:spPr>
            <a:solidFill>
              <a:srgbClr val="FDC41B"/>
            </a:solidFill>
            <a:ln>
              <a:noFill/>
            </a:ln>
            <a:effectLst/>
          </c:spPr>
          <c:invertIfNegative val="0"/>
          <c:cat>
            <c:numRef>
              <c:f>'R2-2'!$B$1:$D$1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'R2-2'!$B$5:$D$5</c:f>
              <c:numCache>
                <c:formatCode>0</c:formatCode>
                <c:ptCount val="3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7F-4E3B-ACE9-0C5C480E6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lineChart>
        <c:grouping val="standard"/>
        <c:varyColors val="0"/>
        <c:ser>
          <c:idx val="3"/>
          <c:order val="3"/>
          <c:tx>
            <c:strRef>
              <c:f>'R2-2'!$A$2</c:f>
              <c:strCache>
                <c:ptCount val="1"/>
                <c:pt idx="0">
                  <c:v>FÁ 23-27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ysClr val="windowText" lastClr="000000"/>
              </a:solidFill>
              <a:ln w="9525">
                <a:noFill/>
              </a:ln>
              <a:effectLst/>
            </c:spPr>
          </c:marker>
          <c:cat>
            <c:numRef>
              <c:f>'R2-2'!$B$1:$D$1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'R2-2'!$B$2:$D$2</c:f>
              <c:numCache>
                <c:formatCode>0</c:formatCode>
                <c:ptCount val="3"/>
                <c:pt idx="0">
                  <c:v>5.3271999999999995</c:v>
                </c:pt>
                <c:pt idx="1">
                  <c:v>5.3064999999999998</c:v>
                </c:pt>
                <c:pt idx="2">
                  <c:v>5.2856000000000005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7F-4E3B-ACE9-0C5C480E6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713125300336015E-2"/>
          <c:y val="0.84697941563148871"/>
          <c:w val="0.92876248757257285"/>
          <c:h val="0.125855593106128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/>
            </a:pP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Stefnir í afgang á frumjöfnuði á þessu ári og afgang á heildarjöfnuði í lok tímabilsins</a:t>
            </a:r>
          </a:p>
          <a:p>
            <a:pPr algn="l">
              <a:defRPr/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Afkoma hins opinbera, % af VLF</a:t>
            </a:r>
          </a:p>
        </c:rich>
      </c:tx>
      <c:layout>
        <c:manualLayout>
          <c:xMode val="edge"/>
          <c:yMode val="edge"/>
          <c:x val="0.10724354957360434"/>
          <c:y val="1.8225945842135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02745485215745E-2"/>
          <c:y val="0.24328142670391059"/>
          <c:w val="0.86633415968634986"/>
          <c:h val="0.5233344912768257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'3_1-1'!$B$1</c:f>
              <c:strCache>
                <c:ptCount val="1"/>
                <c:pt idx="0">
                  <c:v>Heildarjöfnuður</c:v>
                </c:pt>
              </c:strCache>
            </c:strRef>
          </c:tx>
          <c:invertIfNegative val="0"/>
          <c:cat>
            <c:strRef>
              <c:f>'3_1-1'!$A$2:$A$12</c:f>
              <c:strCach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'3_1-1'!$B$2:$B$12</c:f>
              <c:numCache>
                <c:formatCode>0.0</c:formatCode>
                <c:ptCount val="11"/>
                <c:pt idx="0">
                  <c:v>0.65579298132420927</c:v>
                </c:pt>
                <c:pt idx="1">
                  <c:v>-1.823437503612849</c:v>
                </c:pt>
                <c:pt idx="2">
                  <c:v>-8.8495263139249527</c:v>
                </c:pt>
                <c:pt idx="3">
                  <c:v>-8.2017347650668011</c:v>
                </c:pt>
                <c:pt idx="4">
                  <c:v>-4.0518058281400666</c:v>
                </c:pt>
                <c:pt idx="5">
                  <c:v>-1.6969385523178275</c:v>
                </c:pt>
                <c:pt idx="6">
                  <c:v>-1.1495671746409315</c:v>
                </c:pt>
                <c:pt idx="7">
                  <c:v>-0.83725810701616632</c:v>
                </c:pt>
                <c:pt idx="8">
                  <c:v>-0.33562313513251163</c:v>
                </c:pt>
                <c:pt idx="9">
                  <c:v>4.8434917910820776E-3</c:v>
                </c:pt>
                <c:pt idx="10">
                  <c:v>0.1073495680433246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F88-44A9-8F7B-795C3F4CE679}"/>
            </c:ext>
          </c:extLst>
        </c:ser>
        <c:ser>
          <c:idx val="4"/>
          <c:order val="3"/>
          <c:tx>
            <c:strRef>
              <c:f>'3_1-1'!$C$1</c:f>
              <c:strCache>
                <c:ptCount val="1"/>
                <c:pt idx="0">
                  <c:v>Frumjöfnuður</c:v>
                </c:pt>
              </c:strCache>
            </c:strRef>
          </c:tx>
          <c:invertIfNegative val="0"/>
          <c:cat>
            <c:strRef>
              <c:f>'3_1-1'!$A$2:$A$12</c:f>
              <c:strCach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'3_1-1'!$C$2:$C$12</c:f>
              <c:numCache>
                <c:formatCode>0.0</c:formatCode>
                <c:ptCount val="11"/>
                <c:pt idx="0">
                  <c:v>2.7860219924368623</c:v>
                </c:pt>
                <c:pt idx="1">
                  <c:v>0.10658682284312264</c:v>
                </c:pt>
                <c:pt idx="2">
                  <c:v>-6.8951893712216439</c:v>
                </c:pt>
                <c:pt idx="3">
                  <c:v>-6.4332407225675095</c:v>
                </c:pt>
                <c:pt idx="4">
                  <c:v>-1.8931796169090194</c:v>
                </c:pt>
                <c:pt idx="5">
                  <c:v>0.32256867786268284</c:v>
                </c:pt>
                <c:pt idx="6">
                  <c:v>0.35578286343396642</c:v>
                </c:pt>
                <c:pt idx="7">
                  <c:v>0.55739232203721922</c:v>
                </c:pt>
                <c:pt idx="8">
                  <c:v>1.0713947663690877</c:v>
                </c:pt>
                <c:pt idx="9">
                  <c:v>1.3696915704699542</c:v>
                </c:pt>
                <c:pt idx="10">
                  <c:v>1.4695702748201078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88-44A9-8F7B-795C3F4CE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03744"/>
        <c:axId val="160134656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4329264"/>
        <c:axId val="144460979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Gjöld (h-ás)</c:v>
                </c:tx>
                <c:spPr>
                  <a:ln w="19050">
                    <a:solidFill>
                      <a:srgbClr val="FDC41B"/>
                    </a:solidFill>
                    <a:prstDash val="solid"/>
                  </a:ln>
                </c:spPr>
                <c:marker>
                  <c:symbol val="none"/>
                </c:marker>
                <c:cat>
                  <c:strLit>
                    <c:ptCount val="31"/>
                    <c:pt idx="0">
                      <c:v>1998</c:v>
                    </c:pt>
                    <c:pt idx="1">
                      <c:v>1999</c:v>
                    </c:pt>
                    <c:pt idx="2">
                      <c:v>2000</c:v>
                    </c:pt>
                    <c:pt idx="3">
                      <c:v>2001</c:v>
                    </c:pt>
                    <c:pt idx="4">
                      <c:v>2002</c:v>
                    </c:pt>
                    <c:pt idx="5">
                      <c:v>2003</c:v>
                    </c:pt>
                    <c:pt idx="6">
                      <c:v>2004</c:v>
                    </c:pt>
                    <c:pt idx="7">
                      <c:v>2005</c:v>
                    </c:pt>
                    <c:pt idx="8">
                      <c:v>2006</c:v>
                    </c:pt>
                    <c:pt idx="9">
                      <c:v>2007</c:v>
                    </c:pt>
                    <c:pt idx="10">
                      <c:v>2008</c:v>
                    </c:pt>
                    <c:pt idx="11">
                      <c:v>2009</c:v>
                    </c:pt>
                    <c:pt idx="12">
                      <c:v>2010</c:v>
                    </c:pt>
                    <c:pt idx="13">
                      <c:v>2011</c:v>
                    </c:pt>
                    <c:pt idx="14">
                      <c:v>2012</c:v>
                    </c:pt>
                    <c:pt idx="15">
                      <c:v>2013</c:v>
                    </c:pt>
                    <c:pt idx="16">
                      <c:v>2014</c:v>
                    </c:pt>
                    <c:pt idx="17">
                      <c:v>2015</c:v>
                    </c:pt>
                    <c:pt idx="18">
                      <c:v>2016</c:v>
                    </c:pt>
                    <c:pt idx="19">
                      <c:v>2017</c:v>
                    </c:pt>
                    <c:pt idx="20">
                      <c:v>2018</c:v>
                    </c:pt>
                    <c:pt idx="21">
                      <c:v>2019</c:v>
                    </c:pt>
                    <c:pt idx="22">
                      <c:v>2020</c:v>
                    </c:pt>
                    <c:pt idx="23">
                      <c:v>2021</c:v>
                    </c:pt>
                    <c:pt idx="24">
                      <c:v>2022</c:v>
                    </c:pt>
                    <c:pt idx="25">
                      <c:v>2023</c:v>
                    </c:pt>
                    <c:pt idx="26">
                      <c:v>2024</c:v>
                    </c:pt>
                    <c:pt idx="27">
                      <c:v>2025</c:v>
                    </c:pt>
                    <c:pt idx="28">
                      <c:v>2026</c:v>
                    </c:pt>
                    <c:pt idx="29">
                      <c:v>2027</c:v>
                    </c:pt>
                    <c:pt idx="30">
                      <c:v>2028</c:v>
                    </c:pt>
                  </c:strLit>
                </c:cat>
                <c:val>
                  <c:numLit>
                    <c:formatCode>General</c:formatCode>
                    <c:ptCount val="31"/>
                    <c:pt idx="0">
                      <c:v>40.585770108324517</c:v>
                    </c:pt>
                    <c:pt idx="1">
                      <c:v>41.314351828667228</c:v>
                    </c:pt>
                    <c:pt idx="2">
                      <c:v>40.867507331565946</c:v>
                    </c:pt>
                    <c:pt idx="3">
                      <c:v>41.38293272994094</c:v>
                    </c:pt>
                    <c:pt idx="4">
                      <c:v>42.708396924603562</c:v>
                    </c:pt>
                    <c:pt idx="5">
                      <c:v>44.225586494440904</c:v>
                    </c:pt>
                    <c:pt idx="6">
                      <c:v>42.62137448418666</c:v>
                    </c:pt>
                    <c:pt idx="7">
                      <c:v>41.208279298661516</c:v>
                    </c:pt>
                    <c:pt idx="8">
                      <c:v>40.138212249326536</c:v>
                    </c:pt>
                    <c:pt idx="9">
                      <c:v>40.323122046609441</c:v>
                    </c:pt>
                    <c:pt idx="10">
                      <c:v>53.987747973012745</c:v>
                    </c:pt>
                    <c:pt idx="11">
                      <c:v>47.427719404041582</c:v>
                    </c:pt>
                    <c:pt idx="12">
                      <c:v>47.554292389391854</c:v>
                    </c:pt>
                    <c:pt idx="13">
                      <c:v>45.539566662528117</c:v>
                    </c:pt>
                    <c:pt idx="14">
                      <c:v>43.725119299193558</c:v>
                    </c:pt>
                    <c:pt idx="15">
                      <c:v>42.13084600725022</c:v>
                    </c:pt>
                    <c:pt idx="16">
                      <c:v>43.516978570476809</c:v>
                    </c:pt>
                    <c:pt idx="17">
                      <c:v>41.049723075771325</c:v>
                    </c:pt>
                    <c:pt idx="18">
                      <c:v>44.072743294673089</c:v>
                    </c:pt>
                    <c:pt idx="19">
                      <c:v>42.435180559501489</c:v>
                    </c:pt>
                    <c:pt idx="20">
                      <c:v>41.558977524555601</c:v>
                    </c:pt>
                    <c:pt idx="21">
                      <c:v>41.755286264529943</c:v>
                    </c:pt>
                    <c:pt idx="22">
                      <c:v>49.356270819407598</c:v>
                    </c:pt>
                    <c:pt idx="23">
                      <c:v>47.881701406421953</c:v>
                    </c:pt>
                    <c:pt idx="24">
                      <c:v>43.759686662333628</c:v>
                    </c:pt>
                    <c:pt idx="25">
                      <c:v>43.8925803762356</c:v>
                    </c:pt>
                    <c:pt idx="26">
                      <c:v>43.181192753571025</c:v>
                    </c:pt>
                    <c:pt idx="27">
                      <c:v>42.574949750306558</c:v>
                    </c:pt>
                    <c:pt idx="28">
                      <c:v>41.917062421900333</c:v>
                    </c:pt>
                    <c:pt idx="29">
                      <c:v>41.484076299455616</c:v>
                    </c:pt>
                    <c:pt idx="30">
                      <c:v>41.067777452947965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2-CF88-44A9-8F7B-795C3F4CE679}"/>
                  </c:ext>
                </c:extLst>
              </c15:ser>
            </c15:filteredLineSeries>
            <c15:filteredLineSeries>
              <c15:ser>
                <c:idx val="0"/>
                <c:order val="2"/>
                <c:tx>
                  <c:v>Tekjur (h-ás)</c:v>
                </c:tx>
                <c:spPr>
                  <a:ln w="19050" cmpd="sng">
                    <a:solidFill>
                      <a:srgbClr val="CA003B"/>
                    </a:solidFill>
                    <a:prstDash val="solid"/>
                  </a:ln>
                </c:spPr>
                <c:marker>
                  <c:symbol val="none"/>
                </c:marker>
                <c:cat>
                  <c:strLit>
                    <c:ptCount val="31"/>
                    <c:pt idx="0">
                      <c:v>1998</c:v>
                    </c:pt>
                    <c:pt idx="1">
                      <c:v>1999</c:v>
                    </c:pt>
                    <c:pt idx="2">
                      <c:v>2000</c:v>
                    </c:pt>
                    <c:pt idx="3">
                      <c:v>2001</c:v>
                    </c:pt>
                    <c:pt idx="4">
                      <c:v>2002</c:v>
                    </c:pt>
                    <c:pt idx="5">
                      <c:v>2003</c:v>
                    </c:pt>
                    <c:pt idx="6">
                      <c:v>2004</c:v>
                    </c:pt>
                    <c:pt idx="7">
                      <c:v>2005</c:v>
                    </c:pt>
                    <c:pt idx="8">
                      <c:v>2006</c:v>
                    </c:pt>
                    <c:pt idx="9">
                      <c:v>2007</c:v>
                    </c:pt>
                    <c:pt idx="10">
                      <c:v>2008</c:v>
                    </c:pt>
                    <c:pt idx="11">
                      <c:v>2009</c:v>
                    </c:pt>
                    <c:pt idx="12">
                      <c:v>2010</c:v>
                    </c:pt>
                    <c:pt idx="13">
                      <c:v>2011</c:v>
                    </c:pt>
                    <c:pt idx="14">
                      <c:v>2012</c:v>
                    </c:pt>
                    <c:pt idx="15">
                      <c:v>2013</c:v>
                    </c:pt>
                    <c:pt idx="16">
                      <c:v>2014</c:v>
                    </c:pt>
                    <c:pt idx="17">
                      <c:v>2015</c:v>
                    </c:pt>
                    <c:pt idx="18">
                      <c:v>2016</c:v>
                    </c:pt>
                    <c:pt idx="19">
                      <c:v>2017</c:v>
                    </c:pt>
                    <c:pt idx="20">
                      <c:v>2018</c:v>
                    </c:pt>
                    <c:pt idx="21">
                      <c:v>2019</c:v>
                    </c:pt>
                    <c:pt idx="22">
                      <c:v>2020</c:v>
                    </c:pt>
                    <c:pt idx="23">
                      <c:v>2021</c:v>
                    </c:pt>
                    <c:pt idx="24">
                      <c:v>2022</c:v>
                    </c:pt>
                    <c:pt idx="25">
                      <c:v>2023</c:v>
                    </c:pt>
                    <c:pt idx="26">
                      <c:v>2024</c:v>
                    </c:pt>
                    <c:pt idx="27">
                      <c:v>2025</c:v>
                    </c:pt>
                    <c:pt idx="28">
                      <c:v>2026</c:v>
                    </c:pt>
                    <c:pt idx="29">
                      <c:v>2027</c:v>
                    </c:pt>
                    <c:pt idx="30">
                      <c:v>2028</c:v>
                    </c:pt>
                  </c:strLit>
                </c:cat>
                <c:val>
                  <c:numLit>
                    <c:formatCode>General</c:formatCode>
                    <c:ptCount val="31"/>
                    <c:pt idx="0">
                      <c:v>39.958149383667433</c:v>
                    </c:pt>
                    <c:pt idx="1">
                      <c:v>42.135363695228243</c:v>
                    </c:pt>
                    <c:pt idx="2">
                      <c:v>42.065099063364528</c:v>
                    </c:pt>
                    <c:pt idx="3">
                      <c:v>40.397099508789132</c:v>
                    </c:pt>
                    <c:pt idx="4">
                      <c:v>39.970203798847578</c:v>
                    </c:pt>
                    <c:pt idx="5">
                      <c:v>41.166971845195917</c:v>
                    </c:pt>
                    <c:pt idx="6">
                      <c:v>42.293270972102732</c:v>
                    </c:pt>
                    <c:pt idx="7">
                      <c:v>45.638685223509931</c:v>
                    </c:pt>
                    <c:pt idx="8">
                      <c:v>45.883374967362357</c:v>
                    </c:pt>
                    <c:pt idx="9">
                      <c:v>45.170759996991237</c:v>
                    </c:pt>
                    <c:pt idx="10">
                      <c:v>41.260249428053648</c:v>
                    </c:pt>
                    <c:pt idx="11">
                      <c:v>37.952968010568711</c:v>
                    </c:pt>
                    <c:pt idx="12">
                      <c:v>38.144624047193311</c:v>
                    </c:pt>
                    <c:pt idx="13">
                      <c:v>38.642795831715304</c:v>
                    </c:pt>
                    <c:pt idx="14">
                      <c:v>40.092036490602439</c:v>
                    </c:pt>
                    <c:pt idx="15">
                      <c:v>40.291690156059502</c:v>
                    </c:pt>
                    <c:pt idx="16">
                      <c:v>43.392259017810922</c:v>
                    </c:pt>
                    <c:pt idx="17">
                      <c:v>40.228319449050737</c:v>
                    </c:pt>
                    <c:pt idx="18">
                      <c:v>56.282210610953975</c:v>
                    </c:pt>
                    <c:pt idx="19">
                      <c:v>42.979063012408595</c:v>
                    </c:pt>
                    <c:pt idx="20">
                      <c:v>42.214770505879812</c:v>
                    </c:pt>
                    <c:pt idx="21">
                      <c:v>39.931848760917092</c:v>
                    </c:pt>
                    <c:pt idx="22">
                      <c:v>40.506744505482644</c:v>
                    </c:pt>
                    <c:pt idx="23">
                      <c:v>39.679966641355158</c:v>
                    </c:pt>
                    <c:pt idx="24">
                      <c:v>39.707880834193567</c:v>
                    </c:pt>
                    <c:pt idx="25">
                      <c:v>42.195641823917775</c:v>
                    </c:pt>
                    <c:pt idx="26">
                      <c:v>42.03162557893009</c:v>
                    </c:pt>
                    <c:pt idx="27">
                      <c:v>41.73769164329039</c:v>
                    </c:pt>
                    <c:pt idx="28">
                      <c:v>41.581439286767818</c:v>
                    </c:pt>
                    <c:pt idx="29">
                      <c:v>41.488919791246701</c:v>
                    </c:pt>
                    <c:pt idx="30">
                      <c:v>41.175127020991283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F88-44A9-8F7B-795C3F4CE679}"/>
                  </c:ext>
                </c:extLst>
              </c15:ser>
            </c15:filteredLineSeries>
          </c:ext>
        </c:extLst>
      </c:lineChart>
      <c:catAx>
        <c:axId val="15310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 </a:t>
                </a:r>
              </a:p>
            </c:rich>
          </c:tx>
          <c:layout>
            <c:manualLayout>
              <c:xMode val="edge"/>
              <c:yMode val="edge"/>
              <c:x val="0.49481865284974091"/>
              <c:y val="0.85844748858447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is-IS"/>
          </a:p>
        </c:txPr>
        <c:crossAx val="160134656"/>
        <c:crosses val="autoZero"/>
        <c:auto val="0"/>
        <c:lblAlgn val="ctr"/>
        <c:lblOffset val="100"/>
        <c:tickMarkSkip val="1"/>
        <c:noMultiLvlLbl val="0"/>
      </c:catAx>
      <c:valAx>
        <c:axId val="160134656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is-IS"/>
          </a:p>
        </c:txPr>
        <c:crossAx val="153103744"/>
        <c:crosses val="autoZero"/>
        <c:crossBetween val="between"/>
      </c:valAx>
      <c:valAx>
        <c:axId val="1444609792"/>
        <c:scaling>
          <c:orientation val="minMax"/>
          <c:min val="20"/>
        </c:scaling>
        <c:delete val="1"/>
        <c:axPos val="r"/>
        <c:numFmt formatCode="0" sourceLinked="0"/>
        <c:majorTickMark val="none"/>
        <c:minorTickMark val="none"/>
        <c:tickLblPos val="nextTo"/>
        <c:crossAx val="1504329264"/>
        <c:crosses val="max"/>
        <c:crossBetween val="between"/>
      </c:valAx>
      <c:catAx>
        <c:axId val="1504329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460979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</c:spPr>
    </c:plotArea>
    <c:legend>
      <c:legendPos val="r"/>
      <c:layout>
        <c:manualLayout>
          <c:xMode val="edge"/>
          <c:yMode val="edge"/>
          <c:x val="6.4320965263127763E-2"/>
          <c:y val="0.85482157286868743"/>
          <c:w val="0.86112042197533645"/>
          <c:h val="0.1369782815158464"/>
        </c:manualLayout>
      </c:layout>
      <c:overlay val="0"/>
      <c:txPr>
        <a:bodyPr/>
        <a:lstStyle/>
        <a:p>
          <a:pPr>
            <a:defRPr sz="800"/>
          </a:pPr>
          <a:endParaRPr lang="is-I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2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Skuldir hins opinbera hafa náð hámarki og lækka</a:t>
            </a:r>
            <a:r>
              <a:rPr lang="is-IS" baseline="0"/>
              <a:t> í átt að skuldareglu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% af VLF</a:t>
            </a:r>
            <a:endParaRPr lang="is-IS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4593285396921379"/>
          <c:y val="2.3148222870384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8.3169017478825158E-2"/>
          <c:y val="0.23117460317460317"/>
          <c:w val="0.88627524439244754"/>
          <c:h val="0.5982857142857143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'3_1-2'!$A$2</c:f>
              <c:strCache>
                <c:ptCount val="1"/>
                <c:pt idx="0">
                  <c:v>Skuldir hins opinbera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'3_1-2'!$B$1:$Y$1</c15:sqref>
                  </c15:fullRef>
                </c:ext>
              </c:extLst>
              <c:f>'3_1-2'!$O$1:$Y$1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'3_1-2'!$B$2:$Y$2</c15:sqref>
                  </c15:fullRef>
                </c:ext>
              </c:extLst>
              <c:f>'3_1-2'!$O$2:$Y$2</c:f>
              <c:numCache>
                <c:formatCode>0</c:formatCode>
                <c:ptCount val="11"/>
                <c:pt idx="0">
                  <c:v>27.964376666938684</c:v>
                </c:pt>
                <c:pt idx="1">
                  <c:v>27.000212034087262</c:v>
                </c:pt>
                <c:pt idx="2">
                  <c:v>36.246488298944726</c:v>
                </c:pt>
                <c:pt idx="3">
                  <c:v>39.824851359101551</c:v>
                </c:pt>
                <c:pt idx="4">
                  <c:v>40.086764661628585</c:v>
                </c:pt>
                <c:pt idx="5">
                  <c:v>38.471017977143617</c:v>
                </c:pt>
                <c:pt idx="6">
                  <c:v>37.590419841891062</c:v>
                </c:pt>
                <c:pt idx="7">
                  <c:v>37.63484611067269</c:v>
                </c:pt>
                <c:pt idx="8">
                  <c:v>37.409416454311248</c:v>
                </c:pt>
                <c:pt idx="9">
                  <c:v>36.81611770086505</c:v>
                </c:pt>
                <c:pt idx="10">
                  <c:v>35.937608429373533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1A-45E5-AED3-5DB34B9BC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lineChart>
        <c:grouping val="standard"/>
        <c:varyColors val="0"/>
        <c:ser>
          <c:idx val="0"/>
          <c:order val="1"/>
          <c:tx>
            <c:strRef>
              <c:f>'3_1-2'!$A$3</c:f>
              <c:strCache>
                <c:ptCount val="1"/>
                <c:pt idx="0">
                  <c:v>Skuldaregla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'3_1-2'!$B$1:$Y$1</c15:sqref>
                  </c15:fullRef>
                </c:ext>
              </c:extLst>
              <c:f>'3_1-2'!$O$1:$Y$1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'3_1-2'!$B$3:$Y$3</c15:sqref>
                  </c15:fullRef>
                </c:ext>
              </c:extLst>
              <c:f>'3_1-2'!$O$3:$Y$3</c:f>
              <c:numCache>
                <c:formatCode>0</c:formatCode>
                <c:ptCount val="11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A-45E5-AED3-5DB34B9BC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242391304347829"/>
          <c:y val="0.93009567901234591"/>
          <c:w val="0.47978473151951107"/>
          <c:h val="5.94704142994783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Viðsnúningur í afkomu hins opinbera einn sá mesti hér á landi í alþjóðlegum</a:t>
            </a: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samanburði</a:t>
            </a:r>
            <a:endParaRPr lang="is-IS" sz="1000">
              <a:latin typeface="FiraGO SemiBold" panose="020B0603050000020004" pitchFamily="34" charset="0"/>
              <a:cs typeface="FiraGO SemiBold" panose="020B0603050000020004" pitchFamily="34" charset="0"/>
            </a:endParaRPr>
          </a:p>
          <a:p>
            <a:pPr algn="l">
              <a:defRPr/>
            </a:pPr>
            <a:r>
              <a:rPr lang="is-IS" sz="800">
                <a:latin typeface="FiraGO Light" panose="020B0403050000020004" pitchFamily="34" charset="0"/>
                <a:cs typeface="FiraGO Light" panose="020B0403050000020004" pitchFamily="34" charset="0"/>
              </a:rPr>
              <a:t>Breyting</a:t>
            </a: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 í frumjöfnuði milli </a:t>
            </a:r>
            <a:r>
              <a:rPr lang="is-IS" sz="800">
                <a:latin typeface="FiraGO Light" panose="020B0403050000020004" pitchFamily="34" charset="0"/>
                <a:cs typeface="FiraGO Light" panose="020B0403050000020004" pitchFamily="34" charset="0"/>
              </a:rPr>
              <a:t>2020-2023,</a:t>
            </a: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 % af VLF</a:t>
            </a:r>
            <a:endParaRPr lang="is-IS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6.0785567156758293E-2"/>
          <c:y val="2.9158385873816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4.5126020589279378E-2"/>
          <c:y val="0.17408503039692705"/>
          <c:w val="0.94067447639332624"/>
          <c:h val="0.61113078749293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'3_1_1-1'!$B$1</c:f>
              <c:strCache>
                <c:ptCount val="1"/>
                <c:pt idx="0">
                  <c:v>Viðsnúningur í frumjöfnuði eftir heimsfaraldur (br. Milli 2020-2023)</c:v>
                </c:pt>
              </c:strCache>
            </c:strRef>
          </c:tx>
          <c:spPr>
            <a:solidFill>
              <a:srgbClr val="44546A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35C-44FC-9E6F-98F7CCE730AD}"/>
              </c:ext>
            </c:extLst>
          </c:dPt>
          <c:cat>
            <c:strRef>
              <c:f>'3_1_1-1'!$A$2:$A$34</c:f>
              <c:strCache>
                <c:ptCount val="33"/>
                <c:pt idx="0">
                  <c:v>Noregur</c:v>
                </c:pt>
                <c:pt idx="1">
                  <c:v>Bretland</c:v>
                </c:pt>
                <c:pt idx="2">
                  <c:v>Ísrael</c:v>
                </c:pt>
                <c:pt idx="3">
                  <c:v>Kanada</c:v>
                </c:pt>
                <c:pt idx="4">
                  <c:v>Bandaríkin</c:v>
                </c:pt>
                <c:pt idx="5">
                  <c:v>Grikkland</c:v>
                </c:pt>
                <c:pt idx="6">
                  <c:v>Ísland</c:v>
                </c:pt>
                <c:pt idx="7">
                  <c:v>Ástralía</c:v>
                </c:pt>
                <c:pt idx="8">
                  <c:v>Austurríki</c:v>
                </c:pt>
                <c:pt idx="9">
                  <c:v>Kýpur</c:v>
                </c:pt>
                <c:pt idx="10">
                  <c:v>Spánn</c:v>
                </c:pt>
                <c:pt idx="11">
                  <c:v>Ítalía</c:v>
                </c:pt>
                <c:pt idx="12">
                  <c:v>Írland</c:v>
                </c:pt>
                <c:pt idx="13">
                  <c:v>Litháen</c:v>
                </c:pt>
                <c:pt idx="14">
                  <c:v>Japan</c:v>
                </c:pt>
                <c:pt idx="15">
                  <c:v>Malta</c:v>
                </c:pt>
                <c:pt idx="16">
                  <c:v>Slóvenía</c:v>
                </c:pt>
                <c:pt idx="17">
                  <c:v>Portúgal</c:v>
                </c:pt>
                <c:pt idx="18">
                  <c:v>Belgía</c:v>
                </c:pt>
                <c:pt idx="19">
                  <c:v>Finnland</c:v>
                </c:pt>
                <c:pt idx="20">
                  <c:v>Frakkland</c:v>
                </c:pt>
                <c:pt idx="21">
                  <c:v>Sviss</c:v>
                </c:pt>
                <c:pt idx="22">
                  <c:v>Eistland</c:v>
                </c:pt>
                <c:pt idx="23">
                  <c:v>Tékkland</c:v>
                </c:pt>
                <c:pt idx="24">
                  <c:v>Kórea</c:v>
                </c:pt>
                <c:pt idx="25">
                  <c:v>Svíþjóð</c:v>
                </c:pt>
                <c:pt idx="26">
                  <c:v>Nýja-Sjáland</c:v>
                </c:pt>
                <c:pt idx="27">
                  <c:v>Þýskaland</c:v>
                </c:pt>
                <c:pt idx="28">
                  <c:v>Holland</c:v>
                </c:pt>
                <c:pt idx="29">
                  <c:v>Lúxemborg</c:v>
                </c:pt>
                <c:pt idx="30">
                  <c:v>Slóvakía</c:v>
                </c:pt>
                <c:pt idx="31">
                  <c:v>Lettland</c:v>
                </c:pt>
                <c:pt idx="32">
                  <c:v>Danmörk</c:v>
                </c:pt>
              </c:strCache>
            </c:strRef>
          </c:cat>
          <c:val>
            <c:numRef>
              <c:f>'3_1_1-1'!$B$2:$B$34</c:f>
              <c:numCache>
                <c:formatCode>General</c:formatCode>
                <c:ptCount val="33"/>
                <c:pt idx="0">
                  <c:v>20.979999999999997</c:v>
                </c:pt>
                <c:pt idx="1">
                  <c:v>11.042999999999999</c:v>
                </c:pt>
                <c:pt idx="2">
                  <c:v>10.835999999999999</c:v>
                </c:pt>
                <c:pt idx="3">
                  <c:v>9.495000000000001</c:v>
                </c:pt>
                <c:pt idx="4">
                  <c:v>8.8819999999999997</c:v>
                </c:pt>
                <c:pt idx="5">
                  <c:v>8.8109999999999999</c:v>
                </c:pt>
                <c:pt idx="6">
                  <c:v>7.1656865518628177</c:v>
                </c:pt>
                <c:pt idx="7">
                  <c:v>6.3260000000000005</c:v>
                </c:pt>
                <c:pt idx="8">
                  <c:v>6.3220000000000001</c:v>
                </c:pt>
                <c:pt idx="9">
                  <c:v>6.0880000000000001</c:v>
                </c:pt>
                <c:pt idx="10">
                  <c:v>5.8569999999999993</c:v>
                </c:pt>
                <c:pt idx="11">
                  <c:v>5.6459999999999999</c:v>
                </c:pt>
                <c:pt idx="12">
                  <c:v>5.2809999999999997</c:v>
                </c:pt>
                <c:pt idx="13">
                  <c:v>4.7839999999999998</c:v>
                </c:pt>
                <c:pt idx="14">
                  <c:v>4.7729999999999997</c:v>
                </c:pt>
                <c:pt idx="15">
                  <c:v>4.6049999999999995</c:v>
                </c:pt>
                <c:pt idx="16">
                  <c:v>4.4290000000000003</c:v>
                </c:pt>
                <c:pt idx="17">
                  <c:v>3.7720000000000002</c:v>
                </c:pt>
                <c:pt idx="18">
                  <c:v>3.7550000000000003</c:v>
                </c:pt>
                <c:pt idx="19">
                  <c:v>3.7160000000000002</c:v>
                </c:pt>
                <c:pt idx="20">
                  <c:v>3.5789999999999997</c:v>
                </c:pt>
                <c:pt idx="21">
                  <c:v>3.347</c:v>
                </c:pt>
                <c:pt idx="22">
                  <c:v>3.319</c:v>
                </c:pt>
                <c:pt idx="23">
                  <c:v>2.7199999999999998</c:v>
                </c:pt>
                <c:pt idx="24">
                  <c:v>2.6710000000000003</c:v>
                </c:pt>
                <c:pt idx="25">
                  <c:v>2.407</c:v>
                </c:pt>
                <c:pt idx="26">
                  <c:v>2.157</c:v>
                </c:pt>
                <c:pt idx="27">
                  <c:v>2.085</c:v>
                </c:pt>
                <c:pt idx="28">
                  <c:v>1.849</c:v>
                </c:pt>
                <c:pt idx="29">
                  <c:v>1.3530000000000002</c:v>
                </c:pt>
                <c:pt idx="30">
                  <c:v>1.0470000000000002</c:v>
                </c:pt>
                <c:pt idx="31">
                  <c:v>0.82099999999999973</c:v>
                </c:pt>
                <c:pt idx="32">
                  <c:v>0.61799999999999999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5C-44FC-9E6F-98F7CCE73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38863439"/>
        <c:axId val="1148494863"/>
      </c:barChart>
      <c:catAx>
        <c:axId val="1838863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148494863"/>
        <c:crosses val="autoZero"/>
        <c:auto val="1"/>
        <c:lblAlgn val="ctr"/>
        <c:lblOffset val="100"/>
        <c:noMultiLvlLbl val="0"/>
      </c:catAx>
      <c:valAx>
        <c:axId val="114849486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838863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Hagvaxtarhorfur á Íslandi með þeim hæstu meðal þróaðra ríkja en</a:t>
            </a: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spáð verðbólga er einnig há</a:t>
            </a:r>
            <a:endParaRPr lang="is-IS" sz="1000">
              <a:latin typeface="FiraGO SemiBold" panose="020B0603050000020004" pitchFamily="34" charset="0"/>
              <a:cs typeface="FiraGO SemiBold" panose="020B0603050000020004" pitchFamily="34" charset="0"/>
            </a:endParaRPr>
          </a:p>
          <a:p>
            <a:pPr algn="l">
              <a:defRPr/>
            </a:pPr>
            <a:r>
              <a:rPr lang="is-IS" sz="800"/>
              <a:t>Hagvöxtur</a:t>
            </a:r>
            <a:r>
              <a:rPr lang="is-IS" sz="800" baseline="0"/>
              <a:t> og verðbólga 2023</a:t>
            </a:r>
            <a:r>
              <a:rPr lang="is-IS" sz="800"/>
              <a:t>, % </a:t>
            </a:r>
          </a:p>
        </c:rich>
      </c:tx>
      <c:layout>
        <c:manualLayout>
          <c:xMode val="edge"/>
          <c:yMode val="edge"/>
          <c:x val="6.5047283920640617E-2"/>
          <c:y val="2.9158383035122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4.0462619733815486E-2"/>
          <c:y val="8.5856465832519352E-2"/>
          <c:w val="0.91655368974541285"/>
          <c:h val="0.6987321925612072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'3_1_1-2'!$C$1</c:f>
              <c:strCache>
                <c:ptCount val="1"/>
                <c:pt idx="0">
                  <c:v>Hagvöxtur (v-ás)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8D-46BB-9DA0-D1D35530C309}"/>
              </c:ext>
            </c:extLst>
          </c:dPt>
          <c:cat>
            <c:strRef>
              <c:f>'3_1_1-2'!$A$2:$A$37</c:f>
              <c:strCache>
                <c:ptCount val="36"/>
                <c:pt idx="0">
                  <c:v>Írland</c:v>
                </c:pt>
                <c:pt idx="1">
                  <c:v>Malta</c:v>
                </c:pt>
                <c:pt idx="2">
                  <c:v>Ísrael</c:v>
                </c:pt>
                <c:pt idx="3">
                  <c:v>Ísland</c:v>
                </c:pt>
                <c:pt idx="4">
                  <c:v>Noregur</c:v>
                </c:pt>
                <c:pt idx="5">
                  <c:v>Kýpur</c:v>
                </c:pt>
                <c:pt idx="6">
                  <c:v>Kórea</c:v>
                </c:pt>
                <c:pt idx="7">
                  <c:v>Andorra</c:v>
                </c:pt>
                <c:pt idx="8">
                  <c:v>Nýja-Sjáland</c:v>
                </c:pt>
                <c:pt idx="9">
                  <c:v>Ástralía</c:v>
                </c:pt>
                <c:pt idx="10">
                  <c:v>Grikkland</c:v>
                </c:pt>
                <c:pt idx="11">
                  <c:v>Eistland</c:v>
                </c:pt>
                <c:pt idx="12">
                  <c:v>Slóvenía</c:v>
                </c:pt>
                <c:pt idx="13">
                  <c:v>Japan</c:v>
                </c:pt>
                <c:pt idx="14">
                  <c:v>Lettland</c:v>
                </c:pt>
                <c:pt idx="15">
                  <c:v>Slóvakía</c:v>
                </c:pt>
                <c:pt idx="16">
                  <c:v>Tékkland</c:v>
                </c:pt>
                <c:pt idx="17">
                  <c:v>Kanada</c:v>
                </c:pt>
                <c:pt idx="18">
                  <c:v>Spánn</c:v>
                </c:pt>
                <c:pt idx="19">
                  <c:v>Lúxemborg</c:v>
                </c:pt>
                <c:pt idx="20">
                  <c:v>Litháen</c:v>
                </c:pt>
                <c:pt idx="21">
                  <c:v>Austurríki</c:v>
                </c:pt>
                <c:pt idx="22">
                  <c:v>Bandaríkin</c:v>
                </c:pt>
                <c:pt idx="23">
                  <c:v>Sviss</c:v>
                </c:pt>
                <c:pt idx="24">
                  <c:v>Holland</c:v>
                </c:pt>
                <c:pt idx="25">
                  <c:v>San Marínó</c:v>
                </c:pt>
                <c:pt idx="26">
                  <c:v>Frakkland</c:v>
                </c:pt>
                <c:pt idx="27">
                  <c:v>Portúgal</c:v>
                </c:pt>
                <c:pt idx="28">
                  <c:v>Danmörk</c:v>
                </c:pt>
                <c:pt idx="29">
                  <c:v>Finnland</c:v>
                </c:pt>
                <c:pt idx="30">
                  <c:v>Púertó Ríkó</c:v>
                </c:pt>
                <c:pt idx="31">
                  <c:v>Belgía</c:v>
                </c:pt>
                <c:pt idx="32">
                  <c:v>Bretland</c:v>
                </c:pt>
                <c:pt idx="33">
                  <c:v>Svíþjóð</c:v>
                </c:pt>
                <c:pt idx="34">
                  <c:v>Ítalía</c:v>
                </c:pt>
                <c:pt idx="35">
                  <c:v>Þýskaland</c:v>
                </c:pt>
              </c:strCache>
            </c:strRef>
          </c:cat>
          <c:val>
            <c:numRef>
              <c:f>'3_1_1-2'!$C$2:$C$37</c:f>
              <c:numCache>
                <c:formatCode>#,##0.0</c:formatCode>
                <c:ptCount val="36"/>
                <c:pt idx="0">
                  <c:v>4</c:v>
                </c:pt>
                <c:pt idx="1">
                  <c:v>3.3149999999999999</c:v>
                </c:pt>
                <c:pt idx="2">
                  <c:v>3.0129999999999999</c:v>
                </c:pt>
                <c:pt idx="3">
                  <c:v>2.9159999999999999</c:v>
                </c:pt>
                <c:pt idx="4">
                  <c:v>2.5710000000000002</c:v>
                </c:pt>
                <c:pt idx="5">
                  <c:v>2.4630000000000001</c:v>
                </c:pt>
                <c:pt idx="6">
                  <c:v>2.044</c:v>
                </c:pt>
                <c:pt idx="7">
                  <c:v>2</c:v>
                </c:pt>
                <c:pt idx="8">
                  <c:v>1.9059999999999999</c:v>
                </c:pt>
                <c:pt idx="9">
                  <c:v>1.891</c:v>
                </c:pt>
                <c:pt idx="10">
                  <c:v>1.8109999999999999</c:v>
                </c:pt>
                <c:pt idx="11">
                  <c:v>1.8</c:v>
                </c:pt>
                <c:pt idx="12">
                  <c:v>1.6719999999999999</c:v>
                </c:pt>
                <c:pt idx="13">
                  <c:v>1.613</c:v>
                </c:pt>
                <c:pt idx="14">
                  <c:v>1.6080000000000001</c:v>
                </c:pt>
                <c:pt idx="15">
                  <c:v>1.5</c:v>
                </c:pt>
                <c:pt idx="16">
                  <c:v>1.498</c:v>
                </c:pt>
                <c:pt idx="17">
                  <c:v>1.4510000000000001</c:v>
                </c:pt>
                <c:pt idx="18">
                  <c:v>1.2110000000000001</c:v>
                </c:pt>
                <c:pt idx="19">
                  <c:v>1.1200000000000001</c:v>
                </c:pt>
                <c:pt idx="20">
                  <c:v>1.1140000000000001</c:v>
                </c:pt>
                <c:pt idx="21">
                  <c:v>1</c:v>
                </c:pt>
                <c:pt idx="22">
                  <c:v>0.995</c:v>
                </c:pt>
                <c:pt idx="23">
                  <c:v>0.8</c:v>
                </c:pt>
                <c:pt idx="24">
                  <c:v>0.79800000000000004</c:v>
                </c:pt>
                <c:pt idx="25">
                  <c:v>0.753</c:v>
                </c:pt>
                <c:pt idx="26">
                  <c:v>0.65800000000000003</c:v>
                </c:pt>
                <c:pt idx="27">
                  <c:v>0.65</c:v>
                </c:pt>
                <c:pt idx="28">
                  <c:v>0.6</c:v>
                </c:pt>
                <c:pt idx="29">
                  <c:v>0.46700000000000003</c:v>
                </c:pt>
                <c:pt idx="30">
                  <c:v>0.4</c:v>
                </c:pt>
                <c:pt idx="31">
                  <c:v>0.38100000000000001</c:v>
                </c:pt>
                <c:pt idx="32">
                  <c:v>0.315</c:v>
                </c:pt>
                <c:pt idx="33">
                  <c:v>-0.13600000000000001</c:v>
                </c:pt>
                <c:pt idx="34">
                  <c:v>-0.18099999999999999</c:v>
                </c:pt>
                <c:pt idx="35">
                  <c:v>-0.29399999999999998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8D-46BB-9DA0-D1D35530C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38863439"/>
        <c:axId val="1148494863"/>
      </c:barChart>
      <c:scatterChart>
        <c:scatterStyle val="lineMarker"/>
        <c:varyColors val="0"/>
        <c:ser>
          <c:idx val="0"/>
          <c:order val="1"/>
          <c:tx>
            <c:strRef>
              <c:f>'3_1_1-2'!$B$1</c:f>
              <c:strCache>
                <c:ptCount val="1"/>
                <c:pt idx="0">
                  <c:v>Verðbólga (h-ás)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strRef>
              <c:f>'3_1_1-2'!$A$2:$A$37</c:f>
              <c:strCache>
                <c:ptCount val="36"/>
                <c:pt idx="0">
                  <c:v>Írland</c:v>
                </c:pt>
                <c:pt idx="1">
                  <c:v>Malta</c:v>
                </c:pt>
                <c:pt idx="2">
                  <c:v>Ísrael</c:v>
                </c:pt>
                <c:pt idx="3">
                  <c:v>Ísland</c:v>
                </c:pt>
                <c:pt idx="4">
                  <c:v>Noregur</c:v>
                </c:pt>
                <c:pt idx="5">
                  <c:v>Kýpur</c:v>
                </c:pt>
                <c:pt idx="6">
                  <c:v>Kórea</c:v>
                </c:pt>
                <c:pt idx="7">
                  <c:v>Andorra</c:v>
                </c:pt>
                <c:pt idx="8">
                  <c:v>Nýja-Sjáland</c:v>
                </c:pt>
                <c:pt idx="9">
                  <c:v>Ástralía</c:v>
                </c:pt>
                <c:pt idx="10">
                  <c:v>Grikkland</c:v>
                </c:pt>
                <c:pt idx="11">
                  <c:v>Eistland</c:v>
                </c:pt>
                <c:pt idx="12">
                  <c:v>Slóvenía</c:v>
                </c:pt>
                <c:pt idx="13">
                  <c:v>Japan</c:v>
                </c:pt>
                <c:pt idx="14">
                  <c:v>Lettland</c:v>
                </c:pt>
                <c:pt idx="15">
                  <c:v>Slóvakía</c:v>
                </c:pt>
                <c:pt idx="16">
                  <c:v>Tékkland</c:v>
                </c:pt>
                <c:pt idx="17">
                  <c:v>Kanada</c:v>
                </c:pt>
                <c:pt idx="18">
                  <c:v>Spánn</c:v>
                </c:pt>
                <c:pt idx="19">
                  <c:v>Lúxemborg</c:v>
                </c:pt>
                <c:pt idx="20">
                  <c:v>Litháen</c:v>
                </c:pt>
                <c:pt idx="21">
                  <c:v>Austurríki</c:v>
                </c:pt>
                <c:pt idx="22">
                  <c:v>Bandaríkin</c:v>
                </c:pt>
                <c:pt idx="23">
                  <c:v>Sviss</c:v>
                </c:pt>
                <c:pt idx="24">
                  <c:v>Holland</c:v>
                </c:pt>
                <c:pt idx="25">
                  <c:v>San Marínó</c:v>
                </c:pt>
                <c:pt idx="26">
                  <c:v>Frakkland</c:v>
                </c:pt>
                <c:pt idx="27">
                  <c:v>Portúgal</c:v>
                </c:pt>
                <c:pt idx="28">
                  <c:v>Danmörk</c:v>
                </c:pt>
                <c:pt idx="29">
                  <c:v>Finnland</c:v>
                </c:pt>
                <c:pt idx="30">
                  <c:v>Púertó Ríkó</c:v>
                </c:pt>
                <c:pt idx="31">
                  <c:v>Belgía</c:v>
                </c:pt>
                <c:pt idx="32">
                  <c:v>Bretland</c:v>
                </c:pt>
                <c:pt idx="33">
                  <c:v>Svíþjóð</c:v>
                </c:pt>
                <c:pt idx="34">
                  <c:v>Ítalía</c:v>
                </c:pt>
                <c:pt idx="35">
                  <c:v>Þýskaland</c:v>
                </c:pt>
              </c:strCache>
            </c:strRef>
          </c:xVal>
          <c:yVal>
            <c:numRef>
              <c:f>'3_1_1-2'!$B$2:$B$37</c:f>
              <c:numCache>
                <c:formatCode>#,##0.0</c:formatCode>
                <c:ptCount val="36"/>
                <c:pt idx="0">
                  <c:v>6.5</c:v>
                </c:pt>
                <c:pt idx="1">
                  <c:v>4.6180000000000003</c:v>
                </c:pt>
                <c:pt idx="2">
                  <c:v>3.5859999999999999</c:v>
                </c:pt>
                <c:pt idx="3">
                  <c:v>6.7119999999999997</c:v>
                </c:pt>
                <c:pt idx="4">
                  <c:v>3.8</c:v>
                </c:pt>
                <c:pt idx="5">
                  <c:v>3.8450000000000002</c:v>
                </c:pt>
                <c:pt idx="6">
                  <c:v>3.827</c:v>
                </c:pt>
                <c:pt idx="7">
                  <c:v>2.82</c:v>
                </c:pt>
                <c:pt idx="8">
                  <c:v>3.887</c:v>
                </c:pt>
                <c:pt idx="9">
                  <c:v>4.798</c:v>
                </c:pt>
                <c:pt idx="10">
                  <c:v>3.1989999999999998</c:v>
                </c:pt>
                <c:pt idx="11">
                  <c:v>9.5</c:v>
                </c:pt>
                <c:pt idx="12">
                  <c:v>5.0670000000000002</c:v>
                </c:pt>
                <c:pt idx="13">
                  <c:v>1.3919999999999999</c:v>
                </c:pt>
                <c:pt idx="14">
                  <c:v>7.9770000000000003</c:v>
                </c:pt>
                <c:pt idx="15">
                  <c:v>10.128</c:v>
                </c:pt>
                <c:pt idx="16">
                  <c:v>8.577</c:v>
                </c:pt>
                <c:pt idx="17">
                  <c:v>4.1989999999999998</c:v>
                </c:pt>
                <c:pt idx="18">
                  <c:v>4.8529999999999998</c:v>
                </c:pt>
                <c:pt idx="19">
                  <c:v>3.6920000000000002</c:v>
                </c:pt>
                <c:pt idx="20">
                  <c:v>8.36</c:v>
                </c:pt>
                <c:pt idx="21">
                  <c:v>5.117</c:v>
                </c:pt>
                <c:pt idx="22">
                  <c:v>3.5059999999999998</c:v>
                </c:pt>
                <c:pt idx="23">
                  <c:v>2.3940000000000001</c:v>
                </c:pt>
                <c:pt idx="24">
                  <c:v>7.9989999999999997</c:v>
                </c:pt>
                <c:pt idx="25">
                  <c:v>4.4610000000000003</c:v>
                </c:pt>
                <c:pt idx="26">
                  <c:v>4.6040000000000001</c:v>
                </c:pt>
                <c:pt idx="27">
                  <c:v>4.6710000000000003</c:v>
                </c:pt>
                <c:pt idx="28">
                  <c:v>3.8</c:v>
                </c:pt>
                <c:pt idx="29">
                  <c:v>3.51</c:v>
                </c:pt>
                <c:pt idx="30">
                  <c:v>3.524</c:v>
                </c:pt>
                <c:pt idx="31">
                  <c:v>4.9139999999999997</c:v>
                </c:pt>
                <c:pt idx="32">
                  <c:v>8.99</c:v>
                </c:pt>
                <c:pt idx="33">
                  <c:v>8.3670000000000009</c:v>
                </c:pt>
                <c:pt idx="34">
                  <c:v>5.2119999999999997</c:v>
                </c:pt>
                <c:pt idx="35">
                  <c:v>7.1870000000000003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8D-46BB-9DA0-D1D35530C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0427311"/>
        <c:axId val="1810411919"/>
      </c:scatterChart>
      <c:catAx>
        <c:axId val="1838863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148494863"/>
        <c:crosses val="autoZero"/>
        <c:auto val="1"/>
        <c:lblAlgn val="ctr"/>
        <c:lblOffset val="100"/>
        <c:noMultiLvlLbl val="0"/>
      </c:catAx>
      <c:valAx>
        <c:axId val="1148494863"/>
        <c:scaling>
          <c:orientation val="minMax"/>
          <c:max val="4.5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838863439"/>
        <c:crosses val="autoZero"/>
        <c:crossBetween val="between"/>
        <c:majorUnit val="0.5"/>
      </c:valAx>
      <c:valAx>
        <c:axId val="1810411919"/>
        <c:scaling>
          <c:orientation val="minMax"/>
          <c:min val="-1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810427311"/>
        <c:crosses val="max"/>
        <c:crossBetween val="midCat"/>
        <c:majorUnit val="1"/>
      </c:valAx>
      <c:valAx>
        <c:axId val="1810427311"/>
        <c:scaling>
          <c:orientation val="minMax"/>
        </c:scaling>
        <c:delete val="1"/>
        <c:axPos val="t"/>
        <c:majorTickMark val="out"/>
        <c:minorTickMark val="none"/>
        <c:tickLblPos val="nextTo"/>
        <c:crossAx val="1810411919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454689628284206"/>
          <c:y val="0.88917798753682054"/>
          <c:w val="0.62576478694405813"/>
          <c:h val="3.90627662833978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/>
            </a:pP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Dregið verði jafnt og þétt úr hallarekstri hins opinbera á komandi árum og jafnvægi náð í ðok tímabilsins</a:t>
            </a:r>
          </a:p>
        </c:rich>
      </c:tx>
      <c:layout>
        <c:manualLayout>
          <c:xMode val="edge"/>
          <c:yMode val="edge"/>
          <c:x val="0.10724354957360434"/>
          <c:y val="1.8225945842135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975395065908019E-2"/>
          <c:y val="0.29223744292237441"/>
          <c:w val="0.86633415968634986"/>
          <c:h val="0.5233344912768257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'3_1_2-1'!$D$1</c:f>
              <c:strCache>
                <c:ptCount val="1"/>
                <c:pt idx="0">
                  <c:v>Heildarafkoma (v-ás)</c:v>
                </c:pt>
              </c:strCache>
            </c:strRef>
          </c:tx>
          <c:spPr>
            <a:ln w="25400">
              <a:solidFill>
                <a:srgbClr val="003D85"/>
              </a:solidFill>
              <a:prstDash val="solid"/>
            </a:ln>
          </c:spPr>
          <c:invertIfNegative val="0"/>
          <c:cat>
            <c:strLit>
              <c:ptCount val="31"/>
              <c:pt idx="0">
                <c:v>1998</c:v>
              </c:pt>
              <c:pt idx="1">
                <c:v>1999</c:v>
              </c:pt>
              <c:pt idx="2">
                <c:v>2000</c:v>
              </c:pt>
              <c:pt idx="3">
                <c:v>2001</c:v>
              </c:pt>
              <c:pt idx="4">
                <c:v>2002</c:v>
              </c:pt>
              <c:pt idx="5">
                <c:v>2003</c:v>
              </c:pt>
              <c:pt idx="6">
                <c:v>2004</c:v>
              </c:pt>
              <c:pt idx="7">
                <c:v>2005</c:v>
              </c:pt>
              <c:pt idx="8">
                <c:v>2006</c:v>
              </c:pt>
              <c:pt idx="9">
                <c:v>2007</c:v>
              </c:pt>
              <c:pt idx="10">
                <c:v>2008</c:v>
              </c:pt>
              <c:pt idx="11">
                <c:v>2009</c:v>
              </c:pt>
              <c:pt idx="12">
                <c:v>2010</c:v>
              </c:pt>
              <c:pt idx="13">
                <c:v>2011</c:v>
              </c:pt>
              <c:pt idx="14">
                <c:v>2012</c:v>
              </c:pt>
              <c:pt idx="15">
                <c:v>2013</c:v>
              </c:pt>
              <c:pt idx="16">
                <c:v>2014</c:v>
              </c:pt>
              <c:pt idx="17">
                <c:v>2015</c:v>
              </c:pt>
              <c:pt idx="18">
                <c:v>2016</c:v>
              </c:pt>
              <c:pt idx="19">
                <c:v>2017</c:v>
              </c:pt>
              <c:pt idx="20">
                <c:v>2018</c:v>
              </c:pt>
              <c:pt idx="21">
                <c:v>2019</c:v>
              </c:pt>
              <c:pt idx="22">
                <c:v>2020</c:v>
              </c:pt>
              <c:pt idx="23">
                <c:v>2021</c:v>
              </c:pt>
              <c:pt idx="24">
                <c:v>2022</c:v>
              </c:pt>
              <c:pt idx="25">
                <c:v>2023</c:v>
              </c:pt>
              <c:pt idx="26">
                <c:v>2024</c:v>
              </c:pt>
              <c:pt idx="27">
                <c:v>2025</c:v>
              </c:pt>
              <c:pt idx="28">
                <c:v>2026</c:v>
              </c:pt>
              <c:pt idx="29">
                <c:v>2027</c:v>
              </c:pt>
              <c:pt idx="30">
                <c:v>2028</c:v>
              </c:pt>
            </c:strLit>
          </c:cat>
          <c:val>
            <c:numRef>
              <c:f>'3_1_2-1'!$D$2:$D$33</c:f>
              <c:numCache>
                <c:formatCode>General</c:formatCode>
                <c:ptCount val="32"/>
                <c:pt idx="0">
                  <c:v>-0.6276207246570944</c:v>
                </c:pt>
                <c:pt idx="1">
                  <c:v>0.82101186656101843</c:v>
                </c:pt>
                <c:pt idx="2">
                  <c:v>1.1975917317985787</c:v>
                </c:pt>
                <c:pt idx="3">
                  <c:v>-0.98583322115181404</c:v>
                </c:pt>
                <c:pt idx="4">
                  <c:v>-2.7381931257559766</c:v>
                </c:pt>
                <c:pt idx="5">
                  <c:v>-3.058614649244987</c:v>
                </c:pt>
                <c:pt idx="6">
                  <c:v>-0.32810351208392979</c:v>
                </c:pt>
                <c:pt idx="7">
                  <c:v>4.4304059248484133</c:v>
                </c:pt>
                <c:pt idx="8">
                  <c:v>5.7451627180358251</c:v>
                </c:pt>
                <c:pt idx="9">
                  <c:v>4.8476379503817952</c:v>
                </c:pt>
                <c:pt idx="10">
                  <c:v>-12.727498544959099</c:v>
                </c:pt>
                <c:pt idx="11">
                  <c:v>-9.4747513934728733</c:v>
                </c:pt>
                <c:pt idx="12">
                  <c:v>-9.4096683421985485</c:v>
                </c:pt>
                <c:pt idx="13">
                  <c:v>-6.8967708308128151</c:v>
                </c:pt>
                <c:pt idx="14">
                  <c:v>-3.6330828085911211</c:v>
                </c:pt>
                <c:pt idx="15">
                  <c:v>-1.8391558511907213</c:v>
                </c:pt>
                <c:pt idx="16">
                  <c:v>-0.12471955266588537</c:v>
                </c:pt>
                <c:pt idx="17">
                  <c:v>-0.82140362672058675</c:v>
                </c:pt>
                <c:pt idx="18">
                  <c:v>12.20946731628089</c:v>
                </c:pt>
                <c:pt idx="19">
                  <c:v>0.54388245290710591</c:v>
                </c:pt>
                <c:pt idx="20">
                  <c:v>0.65579298132420927</c:v>
                </c:pt>
                <c:pt idx="21">
                  <c:v>-1.823437503612849</c:v>
                </c:pt>
                <c:pt idx="22">
                  <c:v>-8.8495263139249527</c:v>
                </c:pt>
                <c:pt idx="23">
                  <c:v>-8.2017347650668011</c:v>
                </c:pt>
                <c:pt idx="24">
                  <c:v>-4.0518058281400666</c:v>
                </c:pt>
                <c:pt idx="25">
                  <c:v>-1.6969385523178275</c:v>
                </c:pt>
                <c:pt idx="26">
                  <c:v>-1.1495671746409315</c:v>
                </c:pt>
                <c:pt idx="27">
                  <c:v>-0.83725810701616632</c:v>
                </c:pt>
                <c:pt idx="28">
                  <c:v>-0.33562313513251163</c:v>
                </c:pt>
                <c:pt idx="29">
                  <c:v>4.8434917910820776E-3</c:v>
                </c:pt>
                <c:pt idx="30">
                  <c:v>0.1073495680433246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0093-470C-BBBB-780856EC8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03744"/>
        <c:axId val="160134656"/>
      </c:barChart>
      <c:lineChart>
        <c:grouping val="standard"/>
        <c:varyColors val="0"/>
        <c:ser>
          <c:idx val="3"/>
          <c:order val="3"/>
          <c:tx>
            <c:strRef>
              <c:f>'3_1_2-1'!$E$1</c:f>
              <c:strCache>
                <c:ptCount val="1"/>
                <c:pt idx="0">
                  <c:v>Fjármálastefna (v-ás)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Ref>
              <c:f>'3_1_2-1'!$A$2:$A$32</c:f>
              <c:strCache>
                <c:ptCount val="3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</c:strCache>
            </c:strRef>
          </c:cat>
          <c:val>
            <c:numRef>
              <c:f>'3_1_2-1'!$E$2:$E$32</c:f>
              <c:numCache>
                <c:formatCode>General</c:formatCode>
                <c:ptCount val="31"/>
                <c:pt idx="24">
                  <c:v>-7</c:v>
                </c:pt>
                <c:pt idx="25">
                  <c:v>-4.8</c:v>
                </c:pt>
                <c:pt idx="26">
                  <c:v>-3.6</c:v>
                </c:pt>
                <c:pt idx="27">
                  <c:v>-2.4</c:v>
                </c:pt>
                <c:pt idx="28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3-470C-BBBB-780856EC8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03744"/>
        <c:axId val="160134656"/>
      </c:lineChart>
      <c:lineChart>
        <c:grouping val="standard"/>
        <c:varyColors val="0"/>
        <c:ser>
          <c:idx val="1"/>
          <c:order val="1"/>
          <c:tx>
            <c:strRef>
              <c:f>'3_1_2-1'!$C$1</c:f>
              <c:strCache>
                <c:ptCount val="1"/>
                <c:pt idx="0">
                  <c:v>Gjöld (h-ás)</c:v>
                </c:pt>
              </c:strCache>
            </c:strRef>
          </c:tx>
          <c:spPr>
            <a:ln w="19050">
              <a:solidFill>
                <a:srgbClr val="FDC41B"/>
              </a:solidFill>
              <a:prstDash val="solid"/>
            </a:ln>
          </c:spPr>
          <c:marker>
            <c:symbol val="none"/>
          </c:marker>
          <c:cat>
            <c:strLit>
              <c:ptCount val="31"/>
              <c:pt idx="0">
                <c:v>1998</c:v>
              </c:pt>
              <c:pt idx="1">
                <c:v>1999</c:v>
              </c:pt>
              <c:pt idx="2">
                <c:v>2000</c:v>
              </c:pt>
              <c:pt idx="3">
                <c:v>2001</c:v>
              </c:pt>
              <c:pt idx="4">
                <c:v>2002</c:v>
              </c:pt>
              <c:pt idx="5">
                <c:v>2003</c:v>
              </c:pt>
              <c:pt idx="6">
                <c:v>2004</c:v>
              </c:pt>
              <c:pt idx="7">
                <c:v>2005</c:v>
              </c:pt>
              <c:pt idx="8">
                <c:v>2006</c:v>
              </c:pt>
              <c:pt idx="9">
                <c:v>2007</c:v>
              </c:pt>
              <c:pt idx="10">
                <c:v>2008</c:v>
              </c:pt>
              <c:pt idx="11">
                <c:v>2009</c:v>
              </c:pt>
              <c:pt idx="12">
                <c:v>2010</c:v>
              </c:pt>
              <c:pt idx="13">
                <c:v>2011</c:v>
              </c:pt>
              <c:pt idx="14">
                <c:v>2012</c:v>
              </c:pt>
              <c:pt idx="15">
                <c:v>2013</c:v>
              </c:pt>
              <c:pt idx="16">
                <c:v>2014</c:v>
              </c:pt>
              <c:pt idx="17">
                <c:v>2015</c:v>
              </c:pt>
              <c:pt idx="18">
                <c:v>2016</c:v>
              </c:pt>
              <c:pt idx="19">
                <c:v>2017</c:v>
              </c:pt>
              <c:pt idx="20">
                <c:v>2018</c:v>
              </c:pt>
              <c:pt idx="21">
                <c:v>2019</c:v>
              </c:pt>
              <c:pt idx="22">
                <c:v>2020</c:v>
              </c:pt>
              <c:pt idx="23">
                <c:v>2021</c:v>
              </c:pt>
              <c:pt idx="24">
                <c:v>2022</c:v>
              </c:pt>
              <c:pt idx="25">
                <c:v>2023</c:v>
              </c:pt>
              <c:pt idx="26">
                <c:v>2024</c:v>
              </c:pt>
              <c:pt idx="27">
                <c:v>2025</c:v>
              </c:pt>
              <c:pt idx="28">
                <c:v>2026</c:v>
              </c:pt>
              <c:pt idx="29">
                <c:v>2027</c:v>
              </c:pt>
              <c:pt idx="30">
                <c:v>2028</c:v>
              </c:pt>
            </c:strLit>
          </c:cat>
          <c:val>
            <c:numRef>
              <c:f>'3_1_2-1'!$C$2:$C$32</c:f>
              <c:numCache>
                <c:formatCode>General</c:formatCode>
                <c:ptCount val="31"/>
                <c:pt idx="0">
                  <c:v>40.585770108324517</c:v>
                </c:pt>
                <c:pt idx="1">
                  <c:v>41.314351828667228</c:v>
                </c:pt>
                <c:pt idx="2">
                  <c:v>40.867507331565946</c:v>
                </c:pt>
                <c:pt idx="3">
                  <c:v>41.38293272994094</c:v>
                </c:pt>
                <c:pt idx="4">
                  <c:v>42.708396924603562</c:v>
                </c:pt>
                <c:pt idx="5">
                  <c:v>44.225586494440904</c:v>
                </c:pt>
                <c:pt idx="6">
                  <c:v>42.62137448418666</c:v>
                </c:pt>
                <c:pt idx="7">
                  <c:v>41.208279298661516</c:v>
                </c:pt>
                <c:pt idx="8">
                  <c:v>40.138212249326536</c:v>
                </c:pt>
                <c:pt idx="9">
                  <c:v>40.323122046609441</c:v>
                </c:pt>
                <c:pt idx="10">
                  <c:v>53.987747973012745</c:v>
                </c:pt>
                <c:pt idx="11">
                  <c:v>47.427719404041582</c:v>
                </c:pt>
                <c:pt idx="12">
                  <c:v>47.554292389391854</c:v>
                </c:pt>
                <c:pt idx="13">
                  <c:v>45.539566662528117</c:v>
                </c:pt>
                <c:pt idx="14">
                  <c:v>43.725119299193558</c:v>
                </c:pt>
                <c:pt idx="15">
                  <c:v>42.13084600725022</c:v>
                </c:pt>
                <c:pt idx="16">
                  <c:v>43.516978570476809</c:v>
                </c:pt>
                <c:pt idx="17">
                  <c:v>41.049723075771325</c:v>
                </c:pt>
                <c:pt idx="18">
                  <c:v>44.072743294673089</c:v>
                </c:pt>
                <c:pt idx="19">
                  <c:v>42.435180559501489</c:v>
                </c:pt>
                <c:pt idx="20">
                  <c:v>41.558977524555601</c:v>
                </c:pt>
                <c:pt idx="21">
                  <c:v>41.755286264529943</c:v>
                </c:pt>
                <c:pt idx="22">
                  <c:v>49.356270819407598</c:v>
                </c:pt>
                <c:pt idx="23">
                  <c:v>47.881701406421953</c:v>
                </c:pt>
                <c:pt idx="24">
                  <c:v>43.759686662333628</c:v>
                </c:pt>
                <c:pt idx="25">
                  <c:v>43.8925803762356</c:v>
                </c:pt>
                <c:pt idx="26">
                  <c:v>43.181192753571025</c:v>
                </c:pt>
                <c:pt idx="27">
                  <c:v>42.574949750306558</c:v>
                </c:pt>
                <c:pt idx="28">
                  <c:v>41.917062421900333</c:v>
                </c:pt>
                <c:pt idx="29">
                  <c:v>41.484076299455616</c:v>
                </c:pt>
                <c:pt idx="30">
                  <c:v>41.067777452947965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3-470C-BBBB-780856EC8464}"/>
            </c:ext>
          </c:extLst>
        </c:ser>
        <c:ser>
          <c:idx val="0"/>
          <c:order val="2"/>
          <c:tx>
            <c:strRef>
              <c:f>'3_1_2-1'!$B$1</c:f>
              <c:strCache>
                <c:ptCount val="1"/>
                <c:pt idx="0">
                  <c:v>Tekjur (h-ás)</c:v>
                </c:pt>
              </c:strCache>
            </c:strRef>
          </c:tx>
          <c:spPr>
            <a:ln w="19050" cmpd="sng">
              <a:solidFill>
                <a:srgbClr val="CA003B"/>
              </a:solidFill>
              <a:prstDash val="solid"/>
            </a:ln>
          </c:spPr>
          <c:marker>
            <c:symbol val="none"/>
          </c:marker>
          <c:cat>
            <c:strLit>
              <c:ptCount val="31"/>
              <c:pt idx="0">
                <c:v>1998</c:v>
              </c:pt>
              <c:pt idx="1">
                <c:v>1999</c:v>
              </c:pt>
              <c:pt idx="2">
                <c:v>2000</c:v>
              </c:pt>
              <c:pt idx="3">
                <c:v>2001</c:v>
              </c:pt>
              <c:pt idx="4">
                <c:v>2002</c:v>
              </c:pt>
              <c:pt idx="5">
                <c:v>2003</c:v>
              </c:pt>
              <c:pt idx="6">
                <c:v>2004</c:v>
              </c:pt>
              <c:pt idx="7">
                <c:v>2005</c:v>
              </c:pt>
              <c:pt idx="8">
                <c:v>2006</c:v>
              </c:pt>
              <c:pt idx="9">
                <c:v>2007</c:v>
              </c:pt>
              <c:pt idx="10">
                <c:v>2008</c:v>
              </c:pt>
              <c:pt idx="11">
                <c:v>2009</c:v>
              </c:pt>
              <c:pt idx="12">
                <c:v>2010</c:v>
              </c:pt>
              <c:pt idx="13">
                <c:v>2011</c:v>
              </c:pt>
              <c:pt idx="14">
                <c:v>2012</c:v>
              </c:pt>
              <c:pt idx="15">
                <c:v>2013</c:v>
              </c:pt>
              <c:pt idx="16">
                <c:v>2014</c:v>
              </c:pt>
              <c:pt idx="17">
                <c:v>2015</c:v>
              </c:pt>
              <c:pt idx="18">
                <c:v>2016</c:v>
              </c:pt>
              <c:pt idx="19">
                <c:v>2017</c:v>
              </c:pt>
              <c:pt idx="20">
                <c:v>2018</c:v>
              </c:pt>
              <c:pt idx="21">
                <c:v>2019</c:v>
              </c:pt>
              <c:pt idx="22">
                <c:v>2020</c:v>
              </c:pt>
              <c:pt idx="23">
                <c:v>2021</c:v>
              </c:pt>
              <c:pt idx="24">
                <c:v>2022</c:v>
              </c:pt>
              <c:pt idx="25">
                <c:v>2023</c:v>
              </c:pt>
              <c:pt idx="26">
                <c:v>2024</c:v>
              </c:pt>
              <c:pt idx="27">
                <c:v>2025</c:v>
              </c:pt>
              <c:pt idx="28">
                <c:v>2026</c:v>
              </c:pt>
              <c:pt idx="29">
                <c:v>2027</c:v>
              </c:pt>
              <c:pt idx="30">
                <c:v>2028</c:v>
              </c:pt>
            </c:strLit>
          </c:cat>
          <c:val>
            <c:numRef>
              <c:f>'3_1_2-1'!$B$2:$B$32</c:f>
              <c:numCache>
                <c:formatCode>General</c:formatCode>
                <c:ptCount val="31"/>
                <c:pt idx="0">
                  <c:v>39.958149383667433</c:v>
                </c:pt>
                <c:pt idx="1">
                  <c:v>42.135363695228243</c:v>
                </c:pt>
                <c:pt idx="2">
                  <c:v>42.065099063364528</c:v>
                </c:pt>
                <c:pt idx="3">
                  <c:v>40.397099508789132</c:v>
                </c:pt>
                <c:pt idx="4">
                  <c:v>39.970203798847578</c:v>
                </c:pt>
                <c:pt idx="5">
                  <c:v>41.166971845195917</c:v>
                </c:pt>
                <c:pt idx="6">
                  <c:v>42.293270972102732</c:v>
                </c:pt>
                <c:pt idx="7">
                  <c:v>45.638685223509931</c:v>
                </c:pt>
                <c:pt idx="8">
                  <c:v>45.883374967362357</c:v>
                </c:pt>
                <c:pt idx="9">
                  <c:v>45.170759996991237</c:v>
                </c:pt>
                <c:pt idx="10">
                  <c:v>41.260249428053648</c:v>
                </c:pt>
                <c:pt idx="11">
                  <c:v>37.952968010568711</c:v>
                </c:pt>
                <c:pt idx="12">
                  <c:v>38.144624047193311</c:v>
                </c:pt>
                <c:pt idx="13">
                  <c:v>38.642795831715304</c:v>
                </c:pt>
                <c:pt idx="14">
                  <c:v>40.092036490602439</c:v>
                </c:pt>
                <c:pt idx="15">
                  <c:v>40.291690156059502</c:v>
                </c:pt>
                <c:pt idx="16">
                  <c:v>43.392259017810922</c:v>
                </c:pt>
                <c:pt idx="17">
                  <c:v>40.228319449050737</c:v>
                </c:pt>
                <c:pt idx="18">
                  <c:v>56.282210610953975</c:v>
                </c:pt>
                <c:pt idx="19">
                  <c:v>42.979063012408595</c:v>
                </c:pt>
                <c:pt idx="20">
                  <c:v>42.214770505879812</c:v>
                </c:pt>
                <c:pt idx="21">
                  <c:v>39.931848760917092</c:v>
                </c:pt>
                <c:pt idx="22">
                  <c:v>40.506744505482644</c:v>
                </c:pt>
                <c:pt idx="23">
                  <c:v>39.679966641355158</c:v>
                </c:pt>
                <c:pt idx="24">
                  <c:v>39.707880834193567</c:v>
                </c:pt>
                <c:pt idx="25">
                  <c:v>42.195641823917775</c:v>
                </c:pt>
                <c:pt idx="26">
                  <c:v>42.03162557893009</c:v>
                </c:pt>
                <c:pt idx="27">
                  <c:v>41.73769164329039</c:v>
                </c:pt>
                <c:pt idx="28">
                  <c:v>41.581439286767818</c:v>
                </c:pt>
                <c:pt idx="29">
                  <c:v>41.488919791246701</c:v>
                </c:pt>
                <c:pt idx="30">
                  <c:v>41.175127020991283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3-470C-BBBB-780856EC8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4329264"/>
        <c:axId val="1444609792"/>
      </c:lineChart>
      <c:catAx>
        <c:axId val="15310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 </a:t>
                </a:r>
              </a:p>
            </c:rich>
          </c:tx>
          <c:layout>
            <c:manualLayout>
              <c:xMode val="edge"/>
              <c:yMode val="edge"/>
              <c:x val="0.49481865284974091"/>
              <c:y val="0.85844748858447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is-IS"/>
          </a:p>
        </c:txPr>
        <c:crossAx val="16013465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60134656"/>
        <c:scaling>
          <c:orientation val="minMax"/>
          <c:max val="15"/>
          <c:min val="-15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/>
                </a:pPr>
                <a:r>
                  <a:rPr lang="is-IS" sz="700"/>
                  <a:t>Afkoma</a:t>
                </a:r>
              </a:p>
              <a:p>
                <a:pPr algn="ctr">
                  <a:defRPr sz="700"/>
                </a:pPr>
                <a:r>
                  <a:rPr lang="is-IS" sz="700"/>
                  <a:t>% af VLF</a:t>
                </a:r>
              </a:p>
            </c:rich>
          </c:tx>
          <c:layout>
            <c:manualLayout>
              <c:xMode val="edge"/>
              <c:yMode val="edge"/>
              <c:x val="7.712385466379808E-4"/>
              <c:y val="0.164187895630693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is-IS"/>
          </a:p>
        </c:txPr>
        <c:crossAx val="153103744"/>
        <c:crosses val="autoZero"/>
        <c:crossBetween val="between"/>
      </c:valAx>
      <c:valAx>
        <c:axId val="1444609792"/>
        <c:scaling>
          <c:orientation val="minMax"/>
          <c:min val="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is-IS" sz="700"/>
                  <a:t>Tekjur,</a:t>
                </a:r>
                <a:r>
                  <a:rPr lang="is-IS" sz="700" baseline="0"/>
                  <a:t> gjöld</a:t>
                </a:r>
                <a:endParaRPr lang="is-IS" sz="700"/>
              </a:p>
              <a:p>
                <a:pPr>
                  <a:defRPr sz="700"/>
                </a:pPr>
                <a:r>
                  <a:rPr lang="is-IS" sz="700"/>
                  <a:t>% af VLF</a:t>
                </a:r>
              </a:p>
            </c:rich>
          </c:tx>
          <c:layout>
            <c:manualLayout>
              <c:xMode val="edge"/>
              <c:yMode val="edge"/>
              <c:x val="0.86278790393919191"/>
              <c:y val="0.1464292882507333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504329264"/>
        <c:crosses val="max"/>
        <c:crossBetween val="between"/>
      </c:valAx>
      <c:catAx>
        <c:axId val="1504329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460979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</c:spPr>
    </c:plotArea>
    <c:legend>
      <c:legendPos val="r"/>
      <c:layout>
        <c:manualLayout>
          <c:xMode val="edge"/>
          <c:yMode val="edge"/>
          <c:x val="0.10121765404846102"/>
          <c:y val="0.86805342770065819"/>
          <c:w val="0.77300470134705723"/>
          <c:h val="0.11457415695908865"/>
        </c:manualLayout>
      </c:layout>
      <c:overlay val="0"/>
      <c:txPr>
        <a:bodyPr/>
        <a:lstStyle/>
        <a:p>
          <a:pPr>
            <a:defRPr sz="800"/>
          </a:pPr>
          <a:endParaRPr lang="is-I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2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/>
            </a:pP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Skuldastig hins opinbera lækkar frá fyrri áætlunum og fer lækkandi á tímabilinu</a:t>
            </a:r>
          </a:p>
          <a:p>
            <a:pPr algn="l">
              <a:defRPr/>
            </a:pPr>
            <a:endParaRPr lang="is-IS" sz="1000" baseline="0">
              <a:latin typeface="FiraGO SemiBold" panose="020B0603050000020004" pitchFamily="34" charset="0"/>
              <a:cs typeface="FiraGO SemiBold" panose="020B0603050000020004" pitchFamily="34" charset="0"/>
            </a:endParaRPr>
          </a:p>
        </c:rich>
      </c:tx>
      <c:layout>
        <c:manualLayout>
          <c:xMode val="edge"/>
          <c:yMode val="edge"/>
          <c:x val="0.12267142863371587"/>
          <c:y val="4.26498092927906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26252158894647"/>
          <c:y val="0.24964860491119548"/>
          <c:w val="0.83304705843808358"/>
          <c:h val="0.4743148634134236"/>
        </c:manualLayout>
      </c:layout>
      <c:barChart>
        <c:barDir val="col"/>
        <c:grouping val="stacked"/>
        <c:varyColors val="0"/>
        <c:ser>
          <c:idx val="0"/>
          <c:order val="0"/>
          <c:tx>
            <c:v>Skuldir ríkissjóðs (v-ás)</c:v>
          </c:tx>
          <c:spPr>
            <a:solidFill>
              <a:srgbClr val="003D85"/>
            </a:solidFill>
            <a:ln w="19050" cmpd="sng">
              <a:solidFill>
                <a:srgbClr val="003D85"/>
              </a:solidFill>
              <a:prstDash val="solid"/>
            </a:ln>
          </c:spPr>
          <c:invertIfNegative val="0"/>
          <c:cat>
            <c:strLit>
              <c:ptCount val="22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  <c:pt idx="15">
                <c:v>2022</c:v>
              </c:pt>
              <c:pt idx="16">
                <c:v>2023</c:v>
              </c:pt>
              <c:pt idx="17">
                <c:v>2024</c:v>
              </c:pt>
              <c:pt idx="18">
                <c:v>2025</c:v>
              </c:pt>
              <c:pt idx="19">
                <c:v>2026</c:v>
              </c:pt>
              <c:pt idx="20">
                <c:v>2027</c:v>
              </c:pt>
              <c:pt idx="21">
                <c:v>2028</c:v>
              </c:pt>
            </c:strLit>
          </c:cat>
          <c:val>
            <c:numLit>
              <c:formatCode>General</c:formatCode>
              <c:ptCount val="22"/>
              <c:pt idx="0">
                <c:v>311.01100000000002</c:v>
              </c:pt>
              <c:pt idx="1">
                <c:v>931.32399999999996</c:v>
              </c:pt>
              <c:pt idx="2">
                <c:v>1176.4359999999999</c:v>
              </c:pt>
              <c:pt idx="3">
                <c:v>1285.866</c:v>
              </c:pt>
              <c:pt idx="4">
                <c:v>1468.2750000000001</c:v>
              </c:pt>
              <c:pt idx="5">
                <c:v>1501.4393154060001</c:v>
              </c:pt>
              <c:pt idx="6">
                <c:v>1458.9197044959999</c:v>
              </c:pt>
              <c:pt idx="7">
                <c:v>1492.4873154060001</c:v>
              </c:pt>
              <c:pt idx="8">
                <c:v>1339.8219559849999</c:v>
              </c:pt>
              <c:pt idx="9">
                <c:v>1128.471</c:v>
              </c:pt>
              <c:pt idx="10">
                <c:v>916.57076675400003</c:v>
              </c:pt>
              <c:pt idx="11">
                <c:v>840.92335297799991</c:v>
              </c:pt>
              <c:pt idx="12">
                <c:v>885.11855999999989</c:v>
              </c:pt>
              <c:pt idx="13">
                <c:v>1244.558</c:v>
              </c:pt>
              <c:pt idx="14">
                <c:v>1461.867</c:v>
              </c:pt>
              <c:pt idx="15">
                <c:v>1591.6667068099093</c:v>
              </c:pt>
              <c:pt idx="16">
                <c:v>1571.777083104909</c:v>
              </c:pt>
              <c:pt idx="17">
                <c:v>1619.1730038759699</c:v>
              </c:pt>
              <c:pt idx="18">
                <c:v>1691.2925426344921</c:v>
              </c:pt>
              <c:pt idx="19">
                <c:v>1753.8521143883352</c:v>
              </c:pt>
              <c:pt idx="20">
                <c:v>1815.447104321478</c:v>
              </c:pt>
              <c:pt idx="21">
                <c:v>1866.4798943035039</c:v>
              </c:pt>
            </c:numLit>
          </c:val>
          <c:extLst>
            <c:ext xmlns:c16="http://schemas.microsoft.com/office/drawing/2014/chart" uri="{C3380CC4-5D6E-409C-BE32-E72D297353CC}">
              <c16:uniqueId val="{00000000-3A93-4CAD-BBA4-670F60939728}"/>
            </c:ext>
          </c:extLst>
        </c:ser>
        <c:ser>
          <c:idx val="1"/>
          <c:order val="1"/>
          <c:tx>
            <c:strRef>
              <c:f>'3_1_2-2'!$C$1</c:f>
              <c:strCache>
                <c:ptCount val="1"/>
                <c:pt idx="0">
                  <c:v>Skuldir sveitarfélaga (v-ás)</c:v>
                </c:pt>
              </c:strCache>
            </c:strRef>
          </c:tx>
          <c:spPr>
            <a:solidFill>
              <a:srgbClr val="FDC41B"/>
            </a:solidFill>
            <a:ln w="19050">
              <a:solidFill>
                <a:srgbClr val="FDC41B"/>
              </a:solidFill>
              <a:prstDash val="solid"/>
            </a:ln>
          </c:spPr>
          <c:invertIfNegative val="0"/>
          <c:cat>
            <c:strLit>
              <c:ptCount val="22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  <c:pt idx="15">
                <c:v>2022</c:v>
              </c:pt>
              <c:pt idx="16">
                <c:v>2023</c:v>
              </c:pt>
              <c:pt idx="17">
                <c:v>2024</c:v>
              </c:pt>
              <c:pt idx="18">
                <c:v>2025</c:v>
              </c:pt>
              <c:pt idx="19">
                <c:v>2026</c:v>
              </c:pt>
              <c:pt idx="20">
                <c:v>2027</c:v>
              </c:pt>
              <c:pt idx="21">
                <c:v>2028</c:v>
              </c:pt>
            </c:strLit>
          </c:cat>
          <c:val>
            <c:numRef>
              <c:f>'3_1_2-2'!$C$2:$C$23</c:f>
              <c:numCache>
                <c:formatCode>General</c:formatCode>
                <c:ptCount val="22"/>
                <c:pt idx="0">
                  <c:v>64.802999999999997</c:v>
                </c:pt>
                <c:pt idx="1">
                  <c:v>113.402</c:v>
                </c:pt>
                <c:pt idx="2">
                  <c:v>143.25200000000001</c:v>
                </c:pt>
                <c:pt idx="3">
                  <c:v>140.99700000000001</c:v>
                </c:pt>
                <c:pt idx="4">
                  <c:v>148.053</c:v>
                </c:pt>
                <c:pt idx="5">
                  <c:v>143.161</c:v>
                </c:pt>
                <c:pt idx="6">
                  <c:v>141.245</c:v>
                </c:pt>
                <c:pt idx="7">
                  <c:v>140.244</c:v>
                </c:pt>
                <c:pt idx="8">
                  <c:v>151.43</c:v>
                </c:pt>
                <c:pt idx="9">
                  <c:v>148.86600000000001</c:v>
                </c:pt>
                <c:pt idx="10">
                  <c:v>185.339</c:v>
                </c:pt>
                <c:pt idx="11">
                  <c:v>178.69200000000001</c:v>
                </c:pt>
                <c:pt idx="12">
                  <c:v>181.35900000000001</c:v>
                </c:pt>
                <c:pt idx="13">
                  <c:v>216.535</c:v>
                </c:pt>
                <c:pt idx="14">
                  <c:v>249.85499999999999</c:v>
                </c:pt>
                <c:pt idx="15">
                  <c:v>281.47800000000001</c:v>
                </c:pt>
                <c:pt idx="16">
                  <c:v>325.19165036181045</c:v>
                </c:pt>
                <c:pt idx="17">
                  <c:v>340.55896931474592</c:v>
                </c:pt>
                <c:pt idx="18">
                  <c:v>350.32744469896807</c:v>
                </c:pt>
                <c:pt idx="19">
                  <c:v>354.98703905961173</c:v>
                </c:pt>
                <c:pt idx="20">
                  <c:v>362.56782426458801</c:v>
                </c:pt>
                <c:pt idx="21">
                  <c:v>369.24293403642935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93-4CAD-BBA4-670F60939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103744"/>
        <c:axId val="160134656"/>
      </c:barChart>
      <c:lineChart>
        <c:grouping val="standard"/>
        <c:varyColors val="0"/>
        <c:ser>
          <c:idx val="3"/>
          <c:order val="2"/>
          <c:tx>
            <c:strRef>
              <c:f>'3_1_2-2'!$E$1</c:f>
              <c:strCache>
                <c:ptCount val="1"/>
                <c:pt idx="0">
                  <c:v>Skuldaregla, (h-ás)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'3_1_2-2'!$A$2:$A$23</c:f>
              <c:strCache>
                <c:ptCount val="2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</c:strCache>
            </c:strRef>
          </c:cat>
          <c:val>
            <c:numRef>
              <c:f>'3_1_2-2'!$E$2:$E$23</c:f>
              <c:numCache>
                <c:formatCode>General</c:formatCode>
                <c:ptCount val="22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93-4CAD-BBA4-670F60939728}"/>
            </c:ext>
          </c:extLst>
        </c:ser>
        <c:ser>
          <c:idx val="2"/>
          <c:order val="3"/>
          <c:tx>
            <c:strRef>
              <c:f>'3_1_2-2'!$D$1</c:f>
              <c:strCache>
                <c:ptCount val="1"/>
                <c:pt idx="0">
                  <c:v>Skuldir h.op. í fjármálaáætlun 2024-2028 (h-ás)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'3_1_2-2'!$A$2:$A$23</c:f>
              <c:strCache>
                <c:ptCount val="2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</c:strCache>
            </c:strRef>
          </c:cat>
          <c:val>
            <c:numRef>
              <c:f>'3_1_2-2'!$D$2:$D$23</c:f>
              <c:numCache>
                <c:formatCode>General</c:formatCode>
                <c:ptCount val="22"/>
                <c:pt idx="0">
                  <c:v>0.17946560476902212</c:v>
                </c:pt>
                <c:pt idx="1">
                  <c:v>0.52451301407564677</c:v>
                </c:pt>
                <c:pt idx="2">
                  <c:v>0.65378128629585386</c:v>
                </c:pt>
                <c:pt idx="3">
                  <c:v>0.63935579937024345</c:v>
                </c:pt>
                <c:pt idx="4">
                  <c:v>0.59493860937819576</c:v>
                </c:pt>
                <c:pt idx="5">
                  <c:v>0.61500754157146265</c:v>
                </c:pt>
                <c:pt idx="6">
                  <c:v>0.59601506918573544</c:v>
                </c:pt>
                <c:pt idx="7">
                  <c:v>0.52745083082785327</c:v>
                </c:pt>
                <c:pt idx="8">
                  <c:v>0.46578483569018814</c:v>
                </c:pt>
                <c:pt idx="9">
                  <c:v>0.38952530896019394</c:v>
                </c:pt>
                <c:pt idx="10">
                  <c:v>0.34719341471763943</c:v>
                </c:pt>
                <c:pt idx="11">
                  <c:v>0.27964376666938684</c:v>
                </c:pt>
                <c:pt idx="12">
                  <c:v>0.27000212034087262</c:v>
                </c:pt>
                <c:pt idx="13">
                  <c:v>0.36246488298944723</c:v>
                </c:pt>
                <c:pt idx="14">
                  <c:v>0.39824851359101554</c:v>
                </c:pt>
                <c:pt idx="15">
                  <c:v>0.40086764661628588</c:v>
                </c:pt>
                <c:pt idx="16">
                  <c:v>0.38471017977143618</c:v>
                </c:pt>
                <c:pt idx="17">
                  <c:v>0.37590419841891065</c:v>
                </c:pt>
                <c:pt idx="18">
                  <c:v>0.37634846110672693</c:v>
                </c:pt>
                <c:pt idx="19">
                  <c:v>0.37409416454311245</c:v>
                </c:pt>
                <c:pt idx="20">
                  <c:v>0.36816117700865048</c:v>
                </c:pt>
                <c:pt idx="21">
                  <c:v>0.3593760842937353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A93-4CAD-BBA4-670F60939728}"/>
            </c:ext>
          </c:extLst>
        </c:ser>
        <c:ser>
          <c:idx val="6"/>
          <c:order val="4"/>
          <c:tx>
            <c:strRef>
              <c:f>'3_1_2-2'!$F$1</c:f>
              <c:strCache>
                <c:ptCount val="1"/>
                <c:pt idx="0">
                  <c:v>Skuldir h.op. í fjármálaáætlun 2023-2027 (h-ás)</c:v>
                </c:pt>
              </c:strCache>
            </c:strRef>
          </c:tx>
          <c:spPr>
            <a:ln>
              <a:solidFill>
                <a:srgbClr val="A6A6A6">
                  <a:alpha val="76078"/>
                </a:srgbClr>
              </a:solidFill>
            </a:ln>
          </c:spPr>
          <c:marker>
            <c:symbol val="none"/>
          </c:marker>
          <c:cat>
            <c:strRef>
              <c:f>'3_1_2-2'!$A$2:$A$23</c:f>
              <c:strCache>
                <c:ptCount val="2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</c:strCache>
            </c:strRef>
          </c:cat>
          <c:val>
            <c:numRef>
              <c:f>'3_1_2-2'!$F$2:$F$23</c:f>
              <c:numCache>
                <c:formatCode>General</c:formatCode>
                <c:ptCount val="22"/>
                <c:pt idx="13">
                  <c:v>0.36017464076750899</c:v>
                </c:pt>
                <c:pt idx="14">
                  <c:v>0.39503816828624233</c:v>
                </c:pt>
                <c:pt idx="15">
                  <c:v>0.40306525786659475</c:v>
                </c:pt>
                <c:pt idx="16">
                  <c:v>0.40300740064078877</c:v>
                </c:pt>
                <c:pt idx="17">
                  <c:v>0.41226667446841958</c:v>
                </c:pt>
                <c:pt idx="18">
                  <c:v>0.4151327445200515</c:v>
                </c:pt>
                <c:pt idx="19">
                  <c:v>0.41291428213529718</c:v>
                </c:pt>
                <c:pt idx="20">
                  <c:v>0.40838583387962202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93-4CAD-BBA4-670F60939728}"/>
            </c:ext>
          </c:extLst>
        </c:ser>
        <c:ser>
          <c:idx val="4"/>
          <c:order val="5"/>
          <c:tx>
            <c:strRef>
              <c:f>'3_1_2-2'!$G$1</c:f>
              <c:strCache>
                <c:ptCount val="1"/>
                <c:pt idx="0">
                  <c:v>Skuldir h.op. í fjármálaáætlun 2022-2026 (h-ás)</c:v>
                </c:pt>
              </c:strCache>
            </c:strRef>
          </c:tx>
          <c:spPr>
            <a:ln>
              <a:solidFill>
                <a:srgbClr val="BFBFBF">
                  <a:alpha val="76078"/>
                </a:srgbClr>
              </a:solidFill>
            </a:ln>
          </c:spPr>
          <c:marker>
            <c:symbol val="none"/>
          </c:marker>
          <c:cat>
            <c:strRef>
              <c:f>'3_1_2-2'!$A$2:$A$23</c:f>
              <c:strCache>
                <c:ptCount val="2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</c:strCache>
            </c:strRef>
          </c:cat>
          <c:val>
            <c:numRef>
              <c:f>'3_1_2-2'!$G$2:$G$23</c:f>
              <c:numCache>
                <c:formatCode>General</c:formatCode>
                <c:ptCount val="22"/>
                <c:pt idx="13">
                  <c:v>0.35717298955630172</c:v>
                </c:pt>
                <c:pt idx="14">
                  <c:v>0.43971812447274911</c:v>
                </c:pt>
                <c:pt idx="15">
                  <c:v>0.49453156642399798</c:v>
                </c:pt>
                <c:pt idx="16">
                  <c:v>0.52451227606984729</c:v>
                </c:pt>
                <c:pt idx="17">
                  <c:v>0.53802453216471302</c:v>
                </c:pt>
                <c:pt idx="18">
                  <c:v>0.54143481468955912</c:v>
                </c:pt>
                <c:pt idx="19">
                  <c:v>0.54040649826869636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93-4CAD-BBA4-670F60939728}"/>
            </c:ext>
          </c:extLst>
        </c:ser>
        <c:ser>
          <c:idx val="5"/>
          <c:order val="6"/>
          <c:tx>
            <c:strRef>
              <c:f>'3_1_2-2'!$H$1</c:f>
              <c:strCache>
                <c:ptCount val="1"/>
                <c:pt idx="0">
                  <c:v>Skuldir h.op. í fjármálaáætlun 2021-2025 (h-ás)</c:v>
                </c:pt>
              </c:strCache>
            </c:strRef>
          </c:tx>
          <c:spPr>
            <a:ln>
              <a:solidFill>
                <a:srgbClr val="D9D9D9">
                  <a:alpha val="76078"/>
                </a:srgbClr>
              </a:solidFill>
            </a:ln>
          </c:spPr>
          <c:marker>
            <c:symbol val="none"/>
          </c:marker>
          <c:cat>
            <c:strRef>
              <c:f>'3_1_2-2'!$A$2:$A$23</c:f>
              <c:strCache>
                <c:ptCount val="2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</c:strCache>
            </c:strRef>
          </c:cat>
          <c:val>
            <c:numRef>
              <c:f>'3_1_2-2'!$H$2:$H$23</c:f>
              <c:numCache>
                <c:formatCode>General</c:formatCode>
                <c:ptCount val="22"/>
                <c:pt idx="13">
                  <c:v>0.40909143391767061</c:v>
                </c:pt>
                <c:pt idx="14">
                  <c:v>0.49215846390969908</c:v>
                </c:pt>
                <c:pt idx="15">
                  <c:v>0.55385350324529226</c:v>
                </c:pt>
                <c:pt idx="16">
                  <c:v>0.58419860604967444</c:v>
                </c:pt>
                <c:pt idx="17">
                  <c:v>0.60128590310095409</c:v>
                </c:pt>
                <c:pt idx="18">
                  <c:v>0.60396401525403454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93-4CAD-BBA4-670F60939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356320"/>
        <c:axId val="1058928608"/>
      </c:lineChart>
      <c:catAx>
        <c:axId val="15310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 </a:t>
                </a:r>
              </a:p>
            </c:rich>
          </c:tx>
          <c:layout>
            <c:manualLayout>
              <c:xMode val="edge"/>
              <c:yMode val="edge"/>
              <c:x val="0.49481865284974091"/>
              <c:y val="0.85844748858447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is-IS"/>
          </a:p>
        </c:txPr>
        <c:crossAx val="16013465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60134656"/>
        <c:scaling>
          <c:orientation val="minMax"/>
          <c:max val="3000"/>
          <c:min val="0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/>
                </a:pPr>
                <a:r>
                  <a:rPr lang="is-IS" sz="700"/>
                  <a:t>ma.kr.</a:t>
                </a:r>
              </a:p>
            </c:rich>
          </c:tx>
          <c:layout>
            <c:manualLayout>
              <c:xMode val="edge"/>
              <c:yMode val="edge"/>
              <c:x val="3.920966635927265E-2"/>
              <c:y val="0.129323106507724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is-IS"/>
          </a:p>
        </c:txPr>
        <c:crossAx val="153103744"/>
        <c:crosses val="autoZero"/>
        <c:crossBetween val="between"/>
      </c:valAx>
      <c:valAx>
        <c:axId val="1058928608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is-IS"/>
                  <a:t>%</a:t>
                </a:r>
              </a:p>
              <a:p>
                <a:pPr>
                  <a:defRPr/>
                </a:pPr>
                <a:r>
                  <a:rPr lang="is-IS"/>
                  <a:t>af VLF</a:t>
                </a:r>
              </a:p>
            </c:rich>
          </c:tx>
          <c:layout>
            <c:manualLayout>
              <c:xMode val="edge"/>
              <c:yMode val="edge"/>
              <c:x val="0.93409415714927546"/>
              <c:y val="0.10959449950060317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1078356320"/>
        <c:crosses val="max"/>
        <c:crossBetween val="between"/>
      </c:valAx>
      <c:catAx>
        <c:axId val="1078356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892860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</c:spPr>
    </c:plotArea>
    <c:legend>
      <c:legendPos val="r"/>
      <c:layout>
        <c:manualLayout>
          <c:xMode val="edge"/>
          <c:yMode val="edge"/>
          <c:x val="0"/>
          <c:y val="0.82546827885992313"/>
          <c:w val="0.98327174444172993"/>
          <c:h val="0.17453172114007703"/>
        </c:manualLayout>
      </c:layout>
      <c:overlay val="0"/>
      <c:txPr>
        <a:bodyPr/>
        <a:lstStyle/>
        <a:p>
          <a:pPr>
            <a:defRPr sz="800"/>
          </a:pPr>
          <a:endParaRPr lang="is-I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2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/>
            </a:pP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Ríkissjóður dregur úr þenslu með bættum frumjöfnuði</a:t>
            </a:r>
          </a:p>
          <a:p>
            <a:pPr algn="l">
              <a:defRPr/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Afkoma ríkissjóðs, % af VLF</a:t>
            </a:r>
          </a:p>
        </c:rich>
      </c:tx>
      <c:layout>
        <c:manualLayout>
          <c:xMode val="edge"/>
          <c:yMode val="edge"/>
          <c:x val="0.10724354957360434"/>
          <c:y val="1.8225945842135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071224927567545E-2"/>
          <c:y val="0.2432812600828326"/>
          <c:w val="0.86633415968634986"/>
          <c:h val="0.5233344912768257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'3_2-1'!$B$1</c:f>
              <c:strCache>
                <c:ptCount val="1"/>
                <c:pt idx="0">
                  <c:v>Heildarjöfnuður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'3_2-1'!$A$2:$A$12</c15:sqref>
                  </c15:fullRef>
                </c:ext>
              </c:extLst>
              <c:f>'3_2-1'!$A$2:$A$12</c:f>
              <c:strCach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'3_2-1'!$B$2:$B$12</c15:sqref>
                  </c15:fullRef>
                </c:ext>
              </c:extLst>
              <c:f>'3_2-1'!$B$2:$B$12</c:f>
              <c:numCache>
                <c:formatCode>0.00</c:formatCode>
                <c:ptCount val="11"/>
                <c:pt idx="0">
                  <c:v>1.0390485794051136</c:v>
                </c:pt>
                <c:pt idx="1">
                  <c:v>-1.3604638236665463</c:v>
                </c:pt>
                <c:pt idx="2">
                  <c:v>-8.2636600798628148</c:v>
                </c:pt>
                <c:pt idx="3">
                  <c:v>-7.4251317192419677</c:v>
                </c:pt>
                <c:pt idx="4">
                  <c:v>-3.284498127663011</c:v>
                </c:pt>
                <c:pt idx="5">
                  <c:v>-1.32551288836311</c:v>
                </c:pt>
                <c:pt idx="6">
                  <c:v>-1.0875208891822958</c:v>
                </c:pt>
                <c:pt idx="7">
                  <c:v>-0.81423727807263446</c:v>
                </c:pt>
                <c:pt idx="8">
                  <c:v>-0.40149136894433723</c:v>
                </c:pt>
                <c:pt idx="9">
                  <c:v>-1.9190715992162713E-3</c:v>
                </c:pt>
                <c:pt idx="10">
                  <c:v>7.6490346098779596E-2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5A3-48B7-A302-B6E8031141BB}"/>
            </c:ext>
          </c:extLst>
        </c:ser>
        <c:ser>
          <c:idx val="4"/>
          <c:order val="4"/>
          <c:tx>
            <c:strRef>
              <c:f>'3_2-1'!$C$1</c:f>
              <c:strCache>
                <c:ptCount val="1"/>
                <c:pt idx="0">
                  <c:v>Frumjöfnuður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'3_2-1'!$A$2:$A$12</c15:sqref>
                  </c15:fullRef>
                </c:ext>
              </c:extLst>
              <c:f>'3_2-1'!$A$2:$A$12</c:f>
              <c:strCach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'3_2-1'!$C$2:$C$12</c15:sqref>
                  </c15:fullRef>
                </c:ext>
              </c:extLst>
              <c:f>'3_2-1'!$C$2:$C$12</c:f>
              <c:numCache>
                <c:formatCode>0.00</c:formatCode>
                <c:ptCount val="11"/>
                <c:pt idx="0">
                  <c:v>2.8879890781648059</c:v>
                </c:pt>
                <c:pt idx="1">
                  <c:v>0.28846933996488894</c:v>
                </c:pt>
                <c:pt idx="2">
                  <c:v>-6.5868387217152504</c:v>
                </c:pt>
                <c:pt idx="3">
                  <c:v>-5.7521721784116018</c:v>
                </c:pt>
                <c:pt idx="4">
                  <c:v>-1.2851745532092027</c:v>
                </c:pt>
                <c:pt idx="5">
                  <c:v>0.57884783014757235</c:v>
                </c:pt>
                <c:pt idx="6">
                  <c:v>0.30396546592052287</c:v>
                </c:pt>
                <c:pt idx="7">
                  <c:v>0.46649010722911244</c:v>
                </c:pt>
                <c:pt idx="8">
                  <c:v>0.89377224342886086</c:v>
                </c:pt>
                <c:pt idx="9">
                  <c:v>1.2531537542893685</c:v>
                </c:pt>
                <c:pt idx="10">
                  <c:v>1.3312962618621484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A3-48B7-A302-B6E803114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03744"/>
        <c:axId val="160134656"/>
      </c:barChart>
      <c:lineChart>
        <c:grouping val="standard"/>
        <c:varyColors val="0"/>
        <c:ser>
          <c:idx val="3"/>
          <c:order val="3"/>
          <c:tx>
            <c:strRef>
              <c:f>'3_2-1'!$F$1</c:f>
              <c:strCache>
                <c:ptCount val="1"/>
              </c:strCache>
            </c:strRef>
          </c:tx>
          <c:spPr>
            <a:ln>
              <a:solidFill>
                <a:srgbClr val="C00000"/>
              </a:solidFill>
              <a:prstDash val="sysDot"/>
            </a:ln>
          </c:spPr>
          <c:marker>
            <c:symbol val="none"/>
          </c:marker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1"/>
                      <c:pt idx="11">
                        <c:v>2009</c:v>
                      </c:pt>
                    </c:strCache>
                  </c16:filteredLitCache>
                </c:ext>
              </c:extLst>
              <c:f/>
              <c:strCache>
                <c:ptCount val="3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  <c:pt idx="26">
                  <c:v>2025</c:v>
                </c:pt>
                <c:pt idx="27">
                  <c:v>2026</c:v>
                </c:pt>
                <c:pt idx="28">
                  <c:v>2027</c:v>
                </c:pt>
                <c:pt idx="29">
                  <c:v>2028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'3_2-1'!$F$2:$F$13</c15:sqref>
                  </c15:fullRef>
                </c:ext>
              </c:extLst>
              <c:f>'3_2-1'!$F$2:$F$12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A3-48B7-A302-B6E803114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03744"/>
        <c:axId val="160134656"/>
      </c:line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4329264"/>
        <c:axId val="144460979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Gjöld (h-ás)</c:v>
                </c:tx>
                <c:spPr>
                  <a:ln w="19050">
                    <a:solidFill>
                      <a:srgbClr val="FDC41B"/>
                    </a:solidFill>
                    <a:prstDash val="solid"/>
                  </a:ln>
                </c:spPr>
                <c:marker>
                  <c:symbol val="none"/>
                </c:marker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1"/>
                            <c:pt idx="11">
                              <c:v>2009</c:v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30"/>
                      <c:pt idx="0">
                        <c:v>1998</c:v>
                      </c:pt>
                      <c:pt idx="1">
                        <c:v>1999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  <c:pt idx="26">
                        <c:v>2025</c:v>
                      </c:pt>
                      <c:pt idx="27">
                        <c:v>2026</c:v>
                      </c:pt>
                      <c:pt idx="28">
                        <c:v>2027</c:v>
                      </c:pt>
                      <c:pt idx="29">
                        <c:v>2028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1"/>
                            <c:pt idx="11">
                              <c:v>47.427719404041582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30"/>
                      <c:pt idx="0">
                        <c:v>40.585770108324517</c:v>
                      </c:pt>
                      <c:pt idx="1">
                        <c:v>41.314351828667228</c:v>
                      </c:pt>
                      <c:pt idx="2">
                        <c:v>40.867507331565946</c:v>
                      </c:pt>
                      <c:pt idx="3">
                        <c:v>41.38293272994094</c:v>
                      </c:pt>
                      <c:pt idx="4">
                        <c:v>42.708396924603562</c:v>
                      </c:pt>
                      <c:pt idx="5">
                        <c:v>44.225586494440904</c:v>
                      </c:pt>
                      <c:pt idx="6">
                        <c:v>42.62137448418666</c:v>
                      </c:pt>
                      <c:pt idx="7">
                        <c:v>41.208279298661516</c:v>
                      </c:pt>
                      <c:pt idx="8">
                        <c:v>40.138212249326536</c:v>
                      </c:pt>
                      <c:pt idx="9">
                        <c:v>40.323122046609441</c:v>
                      </c:pt>
                      <c:pt idx="10">
                        <c:v>53.987747973012745</c:v>
                      </c:pt>
                      <c:pt idx="11">
                        <c:v>47.554292389391854</c:v>
                      </c:pt>
                      <c:pt idx="12">
                        <c:v>45.539566662528117</c:v>
                      </c:pt>
                      <c:pt idx="13">
                        <c:v>43.725119299193558</c:v>
                      </c:pt>
                      <c:pt idx="14">
                        <c:v>42.13084600725022</c:v>
                      </c:pt>
                      <c:pt idx="15">
                        <c:v>43.516978570476809</c:v>
                      </c:pt>
                      <c:pt idx="16">
                        <c:v>41.049723075771325</c:v>
                      </c:pt>
                      <c:pt idx="17">
                        <c:v>44.072743294673089</c:v>
                      </c:pt>
                      <c:pt idx="18">
                        <c:v>42.435180559501489</c:v>
                      </c:pt>
                      <c:pt idx="19">
                        <c:v>41.558977524555601</c:v>
                      </c:pt>
                      <c:pt idx="20">
                        <c:v>41.755286264529943</c:v>
                      </c:pt>
                      <c:pt idx="21">
                        <c:v>49.356270819407598</c:v>
                      </c:pt>
                      <c:pt idx="22">
                        <c:v>47.881701406421953</c:v>
                      </c:pt>
                      <c:pt idx="23">
                        <c:v>43.759686662333628</c:v>
                      </c:pt>
                      <c:pt idx="24">
                        <c:v>43.8925803762356</c:v>
                      </c:pt>
                      <c:pt idx="25">
                        <c:v>43.181192753571025</c:v>
                      </c:pt>
                      <c:pt idx="26">
                        <c:v>42.574949750306558</c:v>
                      </c:pt>
                      <c:pt idx="27">
                        <c:v>41.917062421900333</c:v>
                      </c:pt>
                      <c:pt idx="28">
                        <c:v>41.484076299455616</c:v>
                      </c:pt>
                      <c:pt idx="29">
                        <c:v>41.067777452947965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A5A3-48B7-A302-B6E8031141BB}"/>
                  </c:ext>
                </c:extLst>
              </c15:ser>
            </c15:filteredLineSeries>
            <c15:filteredLineSeries>
              <c15:ser>
                <c:idx val="0"/>
                <c:order val="2"/>
                <c:tx>
                  <c:v>Tekjur (h-ás)</c:v>
                </c:tx>
                <c:spPr>
                  <a:ln w="19050" cmpd="sng">
                    <a:solidFill>
                      <a:srgbClr val="CA003B"/>
                    </a:solidFill>
                    <a:prstDash val="solid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6="http://schemas.microsoft.com/office/drawing/2014/chart" uri="{F5D05F6E-A05E-4728-AFD3-386EB277150F}">
                        <c16:filteredLitCache>
                          <c:strCache>
                            <c:ptCount val="1"/>
                            <c:pt idx="11">
                              <c:v>2009</c:v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30"/>
                      <c:pt idx="0">
                        <c:v>1998</c:v>
                      </c:pt>
                      <c:pt idx="1">
                        <c:v>1999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  <c:pt idx="26">
                        <c:v>2025</c:v>
                      </c:pt>
                      <c:pt idx="27">
                        <c:v>2026</c:v>
                      </c:pt>
                      <c:pt idx="28">
                        <c:v>2027</c:v>
                      </c:pt>
                      <c:pt idx="29">
                        <c:v>2028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1"/>
                            <c:pt idx="11">
                              <c:v>37.952968010568711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30"/>
                      <c:pt idx="0">
                        <c:v>39.958149383667433</c:v>
                      </c:pt>
                      <c:pt idx="1">
                        <c:v>42.135363695228243</c:v>
                      </c:pt>
                      <c:pt idx="2">
                        <c:v>42.065099063364528</c:v>
                      </c:pt>
                      <c:pt idx="3">
                        <c:v>40.397099508789132</c:v>
                      </c:pt>
                      <c:pt idx="4">
                        <c:v>39.970203798847578</c:v>
                      </c:pt>
                      <c:pt idx="5">
                        <c:v>41.166971845195917</c:v>
                      </c:pt>
                      <c:pt idx="6">
                        <c:v>42.293270972102732</c:v>
                      </c:pt>
                      <c:pt idx="7">
                        <c:v>45.638685223509931</c:v>
                      </c:pt>
                      <c:pt idx="8">
                        <c:v>45.883374967362357</c:v>
                      </c:pt>
                      <c:pt idx="9">
                        <c:v>45.170759996991237</c:v>
                      </c:pt>
                      <c:pt idx="10">
                        <c:v>41.260249428053648</c:v>
                      </c:pt>
                      <c:pt idx="11">
                        <c:v>38.144624047193311</c:v>
                      </c:pt>
                      <c:pt idx="12">
                        <c:v>38.642795831715304</c:v>
                      </c:pt>
                      <c:pt idx="13">
                        <c:v>40.092036490602439</c:v>
                      </c:pt>
                      <c:pt idx="14">
                        <c:v>40.291690156059502</c:v>
                      </c:pt>
                      <c:pt idx="15">
                        <c:v>43.392259017810922</c:v>
                      </c:pt>
                      <c:pt idx="16">
                        <c:v>40.228319449050737</c:v>
                      </c:pt>
                      <c:pt idx="17">
                        <c:v>56.282210610953975</c:v>
                      </c:pt>
                      <c:pt idx="18">
                        <c:v>42.979063012408595</c:v>
                      </c:pt>
                      <c:pt idx="19">
                        <c:v>42.214770505879812</c:v>
                      </c:pt>
                      <c:pt idx="20">
                        <c:v>39.931848760917092</c:v>
                      </c:pt>
                      <c:pt idx="21">
                        <c:v>40.506744505482644</c:v>
                      </c:pt>
                      <c:pt idx="22">
                        <c:v>39.679966641355158</c:v>
                      </c:pt>
                      <c:pt idx="23">
                        <c:v>39.707880834193567</c:v>
                      </c:pt>
                      <c:pt idx="24">
                        <c:v>42.195641823917775</c:v>
                      </c:pt>
                      <c:pt idx="25">
                        <c:v>42.03162557893009</c:v>
                      </c:pt>
                      <c:pt idx="26">
                        <c:v>41.73769164329039</c:v>
                      </c:pt>
                      <c:pt idx="27">
                        <c:v>41.581439286767818</c:v>
                      </c:pt>
                      <c:pt idx="28">
                        <c:v>41.488919791246701</c:v>
                      </c:pt>
                      <c:pt idx="29">
                        <c:v>41.175127020991283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5A3-48B7-A302-B6E8031141BB}"/>
                  </c:ext>
                </c:extLst>
              </c15:ser>
            </c15:filteredLineSeries>
          </c:ext>
        </c:extLst>
      </c:lineChart>
      <c:catAx>
        <c:axId val="15310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 </a:t>
                </a:r>
              </a:p>
            </c:rich>
          </c:tx>
          <c:layout>
            <c:manualLayout>
              <c:xMode val="edge"/>
              <c:yMode val="edge"/>
              <c:x val="0.49481865284974091"/>
              <c:y val="0.85844748858447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is-IS"/>
          </a:p>
        </c:txPr>
        <c:crossAx val="160134656"/>
        <c:crosses val="autoZero"/>
        <c:auto val="0"/>
        <c:lblAlgn val="ctr"/>
        <c:lblOffset val="100"/>
        <c:tickMarkSkip val="1"/>
        <c:noMultiLvlLbl val="0"/>
      </c:catAx>
      <c:valAx>
        <c:axId val="160134656"/>
        <c:scaling>
          <c:orientation val="minMax"/>
          <c:max val="4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is-IS"/>
          </a:p>
        </c:txPr>
        <c:crossAx val="153103744"/>
        <c:crosses val="autoZero"/>
        <c:crossBetween val="between"/>
      </c:valAx>
      <c:valAx>
        <c:axId val="1444609792"/>
        <c:scaling>
          <c:orientation val="minMax"/>
          <c:min val="20"/>
        </c:scaling>
        <c:delete val="1"/>
        <c:axPos val="r"/>
        <c:numFmt formatCode="0" sourceLinked="0"/>
        <c:majorTickMark val="none"/>
        <c:minorTickMark val="none"/>
        <c:tickLblPos val="nextTo"/>
        <c:crossAx val="1504329264"/>
        <c:crosses val="max"/>
        <c:crossBetween val="between"/>
      </c:valAx>
      <c:catAx>
        <c:axId val="1504329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460979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22069943279015958"/>
          <c:y val="0.84232157404147834"/>
          <c:w val="0.56687152155693732"/>
          <c:h val="0.14517834695950363"/>
        </c:manualLayout>
      </c:layout>
      <c:overlay val="0"/>
      <c:txPr>
        <a:bodyPr/>
        <a:lstStyle/>
        <a:p>
          <a:pPr>
            <a:defRPr sz="800"/>
          </a:pPr>
          <a:endParaRPr lang="is-IS"/>
        </a:p>
      </c:txPr>
    </c:legend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Skuldir ríkissjóðs</a:t>
            </a:r>
            <a:r>
              <a:rPr lang="is-IS" baseline="0"/>
              <a:t> eru stöðugar sem hlutfall af VLF og fara lækkandi undir lok tímabilsins</a:t>
            </a:r>
            <a:endParaRPr lang="is-IS"/>
          </a:p>
        </c:rich>
      </c:tx>
      <c:layout>
        <c:manualLayout>
          <c:xMode val="edge"/>
          <c:yMode val="edge"/>
          <c:x val="8.4580193236714979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8.3169017478825158E-2"/>
          <c:y val="0.26477248677248677"/>
          <c:w val="0.88627524439244754"/>
          <c:h val="0.564687830687830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'1-3'!$B$4</c:f>
              <c:strCache>
                <c:ptCount val="1"/>
                <c:pt idx="0">
                  <c:v>Skuldir ríkissjóðs skv. fjármálareglu</c:v>
                </c:pt>
              </c:strCache>
            </c:strRef>
          </c:tx>
          <c:spPr>
            <a:solidFill>
              <a:srgbClr val="4472C4">
                <a:lumMod val="75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'1-3'!$C$3:$M$3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'1-3'!$C$4:$M$4</c:f>
              <c:numCache>
                <c:formatCode>0</c:formatCode>
                <c:ptCount val="11"/>
                <c:pt idx="0">
                  <c:v>22.689373194783609</c:v>
                </c:pt>
                <c:pt idx="1">
                  <c:v>21.964447317311407</c:v>
                </c:pt>
                <c:pt idx="2">
                  <c:v>29.997728125514612</c:v>
                </c:pt>
                <c:pt idx="3">
                  <c:v>33.267270711802915</c:v>
                </c:pt>
                <c:pt idx="4">
                  <c:v>33.37614108738719</c:v>
                </c:pt>
                <c:pt idx="5">
                  <c:v>31.447656095280092</c:v>
                </c:pt>
                <c:pt idx="6">
                  <c:v>30.726813617312548</c:v>
                </c:pt>
                <c:pt idx="7">
                  <c:v>30.953402210341284</c:v>
                </c:pt>
                <c:pt idx="8">
                  <c:v>30.952406844791021</c:v>
                </c:pt>
                <c:pt idx="9">
                  <c:v>30.528112609009071</c:v>
                </c:pt>
                <c:pt idx="10">
                  <c:v>29.851268398610031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DD-446C-B87D-2B935D113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'1-3'!$B$7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'1-3'!$C$3:$O$3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  <c:pt idx="7">
                        <c:v>2025</c:v>
                      </c:pt>
                      <c:pt idx="8">
                        <c:v>2026</c:v>
                      </c:pt>
                      <c:pt idx="9">
                        <c:v>2027</c:v>
                      </c:pt>
                      <c:pt idx="10">
                        <c:v>2028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'1-3'!$C$7:$O$7</c15:sqref>
                        </c15:formulaRef>
                      </c:ext>
                    </c:extLst>
                    <c:numCache>
                      <c:formatCode>0</c:formatCode>
                      <c:ptCount val="13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2DD-446C-B87D-2B935D113D1C}"/>
                  </c:ext>
                </c:extLst>
              </c15:ser>
            </c15:filteredLineSeries>
          </c:ext>
        </c:extLst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 sz="700"/>
                  <a:t>% af VLF</a:t>
                </a:r>
              </a:p>
            </c:rich>
          </c:tx>
          <c:layout>
            <c:manualLayout>
              <c:xMode val="edge"/>
              <c:yMode val="edge"/>
              <c:x val="8.9625362318840579E-2"/>
              <c:y val="0.15786948853615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242391304347829"/>
          <c:y val="0.93009567901234591"/>
          <c:w val="0.47978473151951107"/>
          <c:h val="5.94704142994783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Skuldir ríkissjóðs</a:t>
            </a:r>
            <a:r>
              <a:rPr lang="is-IS" baseline="0"/>
              <a:t> eru stöðugar sem hlutfall af VLF og fara lækkandi undir lok tímabilsins</a:t>
            </a:r>
            <a:endParaRPr lang="is-IS"/>
          </a:p>
        </c:rich>
      </c:tx>
      <c:layout>
        <c:manualLayout>
          <c:xMode val="edge"/>
          <c:yMode val="edge"/>
          <c:x val="8.4580193236714979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8.3169017478825158E-2"/>
          <c:y val="0.26477248677248677"/>
          <c:w val="0.88627524439244754"/>
          <c:h val="0.564687830687830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'3_2-2'!$A$2</c:f>
              <c:strCache>
                <c:ptCount val="1"/>
                <c:pt idx="0">
                  <c:v>Skuldir ríkissjóðs skv. fjármálareglu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numRef>
              <c:f>'3_2-2'!$B$1:$M$1</c:f>
              <c:numCache>
                <c:formatCode>General</c:formatCode>
                <c:ptCount val="12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'3_2-2'!$B$2:$L$2</c:f>
              <c:numCache>
                <c:formatCode>General</c:formatCode>
                <c:ptCount val="11"/>
                <c:pt idx="0">
                  <c:v>22.689373194783609</c:v>
                </c:pt>
                <c:pt idx="1">
                  <c:v>21.964447317311407</c:v>
                </c:pt>
                <c:pt idx="2">
                  <c:v>29.997728125514612</c:v>
                </c:pt>
                <c:pt idx="3">
                  <c:v>33.267270711802915</c:v>
                </c:pt>
                <c:pt idx="4">
                  <c:v>33.37614108738719</c:v>
                </c:pt>
                <c:pt idx="5">
                  <c:v>31.447656095280092</c:v>
                </c:pt>
                <c:pt idx="6">
                  <c:v>30.726813617312548</c:v>
                </c:pt>
                <c:pt idx="7">
                  <c:v>30.953402210341284</c:v>
                </c:pt>
                <c:pt idx="8">
                  <c:v>30.952406844791021</c:v>
                </c:pt>
                <c:pt idx="9">
                  <c:v>30.528112609009071</c:v>
                </c:pt>
                <c:pt idx="10">
                  <c:v>29.851268398610031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5-4C2A-8FF0-483941396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tx>
                  <c:v>Skuldaregla</c:v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24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  <c:pt idx="11">
                      <c:v>2016</c:v>
                    </c:pt>
                    <c:pt idx="12">
                      <c:v>2017</c:v>
                    </c:pt>
                    <c:pt idx="13">
                      <c:v>2018</c:v>
                    </c:pt>
                    <c:pt idx="14">
                      <c:v>2019</c:v>
                    </c:pt>
                    <c:pt idx="15">
                      <c:v>2020</c:v>
                    </c:pt>
                    <c:pt idx="16">
                      <c:v>2021</c:v>
                    </c:pt>
                    <c:pt idx="17">
                      <c:v>2022</c:v>
                    </c:pt>
                    <c:pt idx="18">
                      <c:v>2023</c:v>
                    </c:pt>
                    <c:pt idx="19">
                      <c:v>2024</c:v>
                    </c:pt>
                    <c:pt idx="20">
                      <c:v>2025</c:v>
                    </c:pt>
                    <c:pt idx="21">
                      <c:v>2026</c:v>
                    </c:pt>
                    <c:pt idx="22">
                      <c:v>2027</c:v>
                    </c:pt>
                    <c:pt idx="23">
                      <c:v>2028</c:v>
                    </c:pt>
                  </c:numLit>
                </c:cat>
                <c:val>
                  <c:numLit>
                    <c:formatCode>General</c:formatCode>
                    <c:ptCount val="24"/>
                    <c:pt idx="0">
                      <c:v>30</c:v>
                    </c:pt>
                    <c:pt idx="1">
                      <c:v>30</c:v>
                    </c:pt>
                    <c:pt idx="2">
                      <c:v>30</c:v>
                    </c:pt>
                    <c:pt idx="3">
                      <c:v>30</c:v>
                    </c:pt>
                    <c:pt idx="4">
                      <c:v>30</c:v>
                    </c:pt>
                    <c:pt idx="5">
                      <c:v>30</c:v>
                    </c:pt>
                    <c:pt idx="6">
                      <c:v>30</c:v>
                    </c:pt>
                    <c:pt idx="7">
                      <c:v>30</c:v>
                    </c:pt>
                    <c:pt idx="8">
                      <c:v>30</c:v>
                    </c:pt>
                    <c:pt idx="9">
                      <c:v>30</c:v>
                    </c:pt>
                    <c:pt idx="10">
                      <c:v>30</c:v>
                    </c:pt>
                    <c:pt idx="11">
                      <c:v>30</c:v>
                    </c:pt>
                    <c:pt idx="12">
                      <c:v>30</c:v>
                    </c:pt>
                    <c:pt idx="13">
                      <c:v>30</c:v>
                    </c:pt>
                    <c:pt idx="14">
                      <c:v>30</c:v>
                    </c:pt>
                    <c:pt idx="15">
                      <c:v>30</c:v>
                    </c:pt>
                    <c:pt idx="16">
                      <c:v>30</c:v>
                    </c:pt>
                    <c:pt idx="17">
                      <c:v>30</c:v>
                    </c:pt>
                    <c:pt idx="18">
                      <c:v>30</c:v>
                    </c:pt>
                    <c:pt idx="19">
                      <c:v>30</c:v>
                    </c:pt>
                    <c:pt idx="20">
                      <c:v>30</c:v>
                    </c:pt>
                    <c:pt idx="21">
                      <c:v>30</c:v>
                    </c:pt>
                    <c:pt idx="22">
                      <c:v>30</c:v>
                    </c:pt>
                    <c:pt idx="23">
                      <c:v>30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1-7375-4C2A-8FF0-483941396220}"/>
                  </c:ext>
                </c:extLst>
              </c15:ser>
            </c15:filteredLineSeries>
          </c:ext>
        </c:extLst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 sz="700"/>
                  <a:t>% af VLF</a:t>
                </a:r>
              </a:p>
            </c:rich>
          </c:tx>
          <c:layout>
            <c:manualLayout>
              <c:xMode val="edge"/>
              <c:yMode val="edge"/>
              <c:x val="8.9625362318840579E-2"/>
              <c:y val="0.15786948853615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242391304347829"/>
          <c:y val="0.93009567901234591"/>
          <c:w val="0.47978473151951107"/>
          <c:h val="5.94704142994783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/>
            </a:pPr>
            <a:r>
              <a:rPr lang="en-US" sz="1000" b="0" i="0" baseline="0">
                <a:effectLst/>
                <a:latin typeface="FiraGO SemiBold" panose="020B0603050000020004" pitchFamily="34" charset="0"/>
                <a:cs typeface="FiraGO SemiBold" panose="020B0603050000020004" pitchFamily="34" charset="0"/>
              </a:rPr>
              <a:t>Verulegur viðsnúningur í rekstri ríkissjóðs og frumjöfnuður batnar um meira en 7% af VLF frá árinu 2020</a:t>
            </a:r>
          </a:p>
          <a:p>
            <a:pPr algn="l">
              <a:defRPr/>
            </a:pPr>
            <a:r>
              <a:rPr lang="en-US" sz="800" b="0" i="0" baseline="0">
                <a:effectLst/>
              </a:rPr>
              <a:t>Heildar- og frumjöfnuður ríkissjóðs, % af VLF</a:t>
            </a:r>
            <a:endParaRPr lang="is-IS" sz="800">
              <a:effectLst/>
            </a:endParaRPr>
          </a:p>
        </c:rich>
      </c:tx>
      <c:layout>
        <c:manualLayout>
          <c:xMode val="edge"/>
          <c:yMode val="edge"/>
          <c:x val="8.4616788818352717E-2"/>
          <c:y val="4.87339158824659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24597444350595E-2"/>
          <c:y val="0.28028842442488811"/>
          <c:w val="0.83065907419012075"/>
          <c:h val="0.509535664659564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'3_2_1-1'!$C$1</c:f>
              <c:strCache>
                <c:ptCount val="1"/>
                <c:pt idx="0">
                  <c:v>Heildarjöfnuður</c:v>
                </c:pt>
              </c:strCache>
            </c:strRef>
          </c:tx>
          <c:spPr>
            <a:solidFill>
              <a:srgbClr val="1A336A"/>
            </a:solidFill>
            <a:ln w="3175">
              <a:solidFill>
                <a:srgbClr val="003D85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'3_2_1-1'!$A$3:$A$9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
Horfur
(des. 22)</c:v>
                </c:pt>
                <c:pt idx="4">
                  <c:v>2022
Brb.
(mar. 23)</c:v>
                </c:pt>
                <c:pt idx="5">
                  <c:v>2023
Fjárlög
(des. 22)</c:v>
                </c:pt>
                <c:pt idx="6">
                  <c:v>2023
Fjármála-
áætlun</c:v>
                </c:pt>
              </c:strCache>
            </c:strRef>
          </c:cat>
          <c:val>
            <c:numRef>
              <c:f>'3_2_1-1'!$C$3:$C$9</c:f>
              <c:numCache>
                <c:formatCode>0.0%</c:formatCode>
                <c:ptCount val="7"/>
                <c:pt idx="0">
                  <c:v>-1.3604638236665462E-2</c:v>
                </c:pt>
                <c:pt idx="1">
                  <c:v>-8.2636600798628154E-2</c:v>
                </c:pt>
                <c:pt idx="2">
                  <c:v>-7.4251317192419675E-2</c:v>
                </c:pt>
                <c:pt idx="3">
                  <c:v>-3.7760318973165397E-2</c:v>
                </c:pt>
                <c:pt idx="4">
                  <c:v>-3.284498127663011E-2</c:v>
                </c:pt>
                <c:pt idx="5">
                  <c:v>-3.0236658750491901E-2</c:v>
                </c:pt>
                <c:pt idx="6">
                  <c:v>-1.32551288836311E-2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5-4A1D-921A-C5D57C6DB309}"/>
            </c:ext>
          </c:extLst>
        </c:ser>
        <c:ser>
          <c:idx val="1"/>
          <c:order val="1"/>
          <c:tx>
            <c:strRef>
              <c:f>'3_2_1-1'!$B$1</c:f>
              <c:strCache>
                <c:ptCount val="1"/>
                <c:pt idx="0">
                  <c:v>Frumjöfnuður</c:v>
                </c:pt>
              </c:strCache>
            </c:strRef>
          </c:tx>
          <c:spPr>
            <a:solidFill>
              <a:srgbClr val="FDC41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'3_2_1-1'!$A$3:$A$9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
Horfur
(des. 22)</c:v>
                </c:pt>
                <c:pt idx="4">
                  <c:v>2022
Brb.
(mar. 23)</c:v>
                </c:pt>
                <c:pt idx="5">
                  <c:v>2023
Fjárlög
(des. 22)</c:v>
                </c:pt>
                <c:pt idx="6">
                  <c:v>2023
Fjármála-
áætlun</c:v>
                </c:pt>
              </c:strCache>
            </c:strRef>
          </c:cat>
          <c:val>
            <c:numRef>
              <c:f>'3_2_1-1'!$B$3:$B$9</c:f>
              <c:numCache>
                <c:formatCode>0.0%</c:formatCode>
                <c:ptCount val="7"/>
                <c:pt idx="0">
                  <c:v>2.8846933996488893E-3</c:v>
                </c:pt>
                <c:pt idx="1">
                  <c:v>-6.5868387217152505E-2</c:v>
                </c:pt>
                <c:pt idx="2">
                  <c:v>-5.752172178411602E-2</c:v>
                </c:pt>
                <c:pt idx="3">
                  <c:v>-1.39806532001508E-2</c:v>
                </c:pt>
                <c:pt idx="4">
                  <c:v>-1.2851745532092028E-2</c:v>
                </c:pt>
                <c:pt idx="5">
                  <c:v>-1.27255392371768E-2</c:v>
                </c:pt>
                <c:pt idx="6">
                  <c:v>5.7884783014757234E-3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E5-4A1D-921A-C5D57C6DB3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7386624"/>
        <c:axId val="27388160"/>
      </c:barChart>
      <c:catAx>
        <c:axId val="2738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is-IS"/>
          </a:p>
        </c:txPr>
        <c:crossAx val="27388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388160"/>
        <c:scaling>
          <c:orientation val="minMax"/>
          <c:max val="2.0000000000000004E-2"/>
          <c:min val="-0.1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s-IS"/>
          </a:p>
        </c:txPr>
        <c:crossAx val="27386624"/>
        <c:crosses val="autoZero"/>
        <c:crossBetween val="between"/>
        <c:majorUnit val="2.0000000000000004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080680053401629"/>
          <c:y val="0.93100009602458234"/>
          <c:w val="0.58732419693213089"/>
          <c:h val="6.8999903975417706E-2"/>
        </c:manualLayout>
      </c:layout>
      <c:overlay val="0"/>
      <c:txPr>
        <a:bodyPr/>
        <a:lstStyle/>
        <a:p>
          <a:pPr>
            <a:defRPr sz="800"/>
          </a:pPr>
          <a:endParaRPr lang="is-IS"/>
        </a:p>
      </c:txPr>
    </c:legend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2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Fjárfesting í rannsóknum og þróun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900">
                <a:latin typeface="FiraGO Light" panose="020B0403050000020004" pitchFamily="34" charset="0"/>
                <a:cs typeface="FiraGO Light" panose="020B0403050000020004" pitchFamily="34" charset="0"/>
              </a:rPr>
              <a:t>Hlutfall af landsframleiðslu</a:t>
            </a:r>
          </a:p>
        </c:rich>
      </c:tx>
      <c:layout>
        <c:manualLayout>
          <c:xMode val="edge"/>
          <c:yMode val="edge"/>
          <c:x val="0.10975"/>
          <c:y val="2.31481206358639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512298468813045"/>
        </c:manualLayout>
      </c:layout>
      <c:lineChart>
        <c:grouping val="standard"/>
        <c:varyColors val="0"/>
        <c:ser>
          <c:idx val="1"/>
          <c:order val="0"/>
          <c:tx>
            <c:strRef>
              <c:f>'3_2_2-1'!$B$1</c:f>
              <c:strCache>
                <c:ptCount val="1"/>
                <c:pt idx="0">
                  <c:v>Hámark innan ESB</c:v>
                </c:pt>
              </c:strCache>
            </c:strRef>
          </c:tx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none"/>
          </c:marker>
          <c:cat>
            <c:strRef>
              <c:f>'3_2_2-1'!$A$2:$A$10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cat>
          <c:val>
            <c:numRef>
              <c:f>'3_2_2-1'!$B$2:$B$10</c:f>
              <c:numCache>
                <c:formatCode>0.0%</c:formatCode>
                <c:ptCount val="9"/>
                <c:pt idx="0">
                  <c:v>3.27E-2</c:v>
                </c:pt>
                <c:pt idx="1">
                  <c:v>3.15E-2</c:v>
                </c:pt>
                <c:pt idx="2">
                  <c:v>3.2199999999999999E-2</c:v>
                </c:pt>
                <c:pt idx="3">
                  <c:v>3.2500000000000001E-2</c:v>
                </c:pt>
                <c:pt idx="4">
                  <c:v>3.3599999999999998E-2</c:v>
                </c:pt>
                <c:pt idx="5">
                  <c:v>3.32E-2</c:v>
                </c:pt>
                <c:pt idx="6">
                  <c:v>3.39E-2</c:v>
                </c:pt>
                <c:pt idx="7">
                  <c:v>3.49E-2</c:v>
                </c:pt>
                <c:pt idx="8">
                  <c:v>3.3599999999999998E-2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00-4BB7-A014-43E8632333D7}"/>
            </c:ext>
          </c:extLst>
        </c:ser>
        <c:ser>
          <c:idx val="0"/>
          <c:order val="1"/>
          <c:tx>
            <c:strRef>
              <c:f>'3_2_2-1'!$C$1</c:f>
              <c:strCache>
                <c:ptCount val="1"/>
                <c:pt idx="0">
                  <c:v>ESB meðaltal</c:v>
                </c:pt>
              </c:strCache>
            </c:strRef>
          </c:tx>
          <c:spPr>
            <a:ln w="28575" cap="rnd">
              <a:solidFill>
                <a:srgbClr val="C8DEF6"/>
              </a:solidFill>
              <a:round/>
            </a:ln>
            <a:effectLst/>
          </c:spPr>
          <c:marker>
            <c:symbol val="none"/>
          </c:marker>
          <c:cat>
            <c:strRef>
              <c:f>'3_2_2-1'!$A$2:$A$10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cat>
          <c:val>
            <c:numRef>
              <c:f>'3_2_2-1'!$C$2:$C$10</c:f>
              <c:numCache>
                <c:formatCode>0.0%</c:formatCode>
                <c:ptCount val="9"/>
                <c:pt idx="0">
                  <c:v>2.1000000000000001E-2</c:v>
                </c:pt>
                <c:pt idx="1">
                  <c:v>2.1099999999999997E-2</c:v>
                </c:pt>
                <c:pt idx="2">
                  <c:v>2.12E-2</c:v>
                </c:pt>
                <c:pt idx="3">
                  <c:v>2.12E-2</c:v>
                </c:pt>
                <c:pt idx="4">
                  <c:v>2.1499999999999998E-2</c:v>
                </c:pt>
                <c:pt idx="5">
                  <c:v>2.1899999999999999E-2</c:v>
                </c:pt>
                <c:pt idx="6">
                  <c:v>2.2200000000000001E-2</c:v>
                </c:pt>
                <c:pt idx="7">
                  <c:v>2.3E-2</c:v>
                </c:pt>
                <c:pt idx="8">
                  <c:v>2.2599999999999999E-2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00-4BB7-A014-43E8632333D7}"/>
            </c:ext>
          </c:extLst>
        </c:ser>
        <c:ser>
          <c:idx val="3"/>
          <c:order val="2"/>
          <c:tx>
            <c:strRef>
              <c:f>'3_2_2-1'!$D$1</c:f>
              <c:strCache>
                <c:ptCount val="1"/>
                <c:pt idx="0">
                  <c:v>Ísland</c:v>
                </c:pt>
              </c:strCache>
            </c:strRef>
          </c:tx>
          <c:spPr>
            <a:ln w="28575" cap="rnd">
              <a:solidFill>
                <a:srgbClr val="60986E"/>
              </a:solidFill>
              <a:round/>
            </a:ln>
            <a:effectLst/>
          </c:spPr>
          <c:marker>
            <c:symbol val="none"/>
          </c:marker>
          <c:cat>
            <c:strRef>
              <c:f>'3_2_2-1'!$A$2:$A$10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cat>
          <c:val>
            <c:numRef>
              <c:f>'3_2_2-1'!$D$2:$D$10</c:f>
              <c:numCache>
                <c:formatCode>0.0%</c:formatCode>
                <c:ptCount val="9"/>
                <c:pt idx="0">
                  <c:v>1.6899999999999998E-2</c:v>
                </c:pt>
                <c:pt idx="1">
                  <c:v>1.9400000000000001E-2</c:v>
                </c:pt>
                <c:pt idx="2">
                  <c:v>2.18E-2</c:v>
                </c:pt>
                <c:pt idx="3">
                  <c:v>2.1099999999999997E-2</c:v>
                </c:pt>
                <c:pt idx="4">
                  <c:v>2.0799999999999999E-2</c:v>
                </c:pt>
                <c:pt idx="5">
                  <c:v>0.02</c:v>
                </c:pt>
                <c:pt idx="6">
                  <c:v>2.3199999999999998E-2</c:v>
                </c:pt>
                <c:pt idx="7">
                  <c:v>2.4700000000000003E-2</c:v>
                </c:pt>
                <c:pt idx="8">
                  <c:v>2.7699999999999999E-2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00-4BB7-A014-43E863233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051099125609619"/>
          <c:y val="0.82767226361960755"/>
          <c:w val="0.65305764983181891"/>
          <c:h val="9.9523696330411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Skatttekjur og tryggingagjöld án óreglulegra liða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Hlutfall af landsframleiðslu</a:t>
            </a:r>
          </a:p>
        </c:rich>
      </c:tx>
      <c:layout>
        <c:manualLayout>
          <c:xMode val="edge"/>
          <c:yMode val="edge"/>
          <c:x val="0.10975"/>
          <c:y val="2.31481206358639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512298468813045"/>
        </c:manualLayout>
      </c:layout>
      <c:lineChart>
        <c:grouping val="standard"/>
        <c:varyColors val="0"/>
        <c:ser>
          <c:idx val="1"/>
          <c:order val="0"/>
          <c:tx>
            <c:v>Meginsviðsmynd</c:v>
          </c:tx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none"/>
          </c:marker>
          <c:cat>
            <c:strRef>
              <c:f>'3_2_2-2'!$A$2:$A$32</c:f>
              <c:strCache>
                <c:ptCount val="3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</c:strCache>
            </c:strRef>
          </c:cat>
          <c:val>
            <c:numRef>
              <c:f>'3_2_2-2'!$B$2:$B$32</c:f>
              <c:numCache>
                <c:formatCode>0.0%</c:formatCode>
                <c:ptCount val="31"/>
                <c:pt idx="0">
                  <c:v>0.25799293347121682</c:v>
                </c:pt>
                <c:pt idx="1">
                  <c:v>0.27848346746824398</c:v>
                </c:pt>
                <c:pt idx="2">
                  <c:v>0.27499538447011601</c:v>
                </c:pt>
                <c:pt idx="3">
                  <c:v>0.25578821279931996</c:v>
                </c:pt>
                <c:pt idx="4">
                  <c:v>0.25421944880230407</c:v>
                </c:pt>
                <c:pt idx="5">
                  <c:v>0.26732540009330091</c:v>
                </c:pt>
                <c:pt idx="6">
                  <c:v>0.27781138289464058</c:v>
                </c:pt>
                <c:pt idx="7">
                  <c:v>0.30331025750215745</c:v>
                </c:pt>
                <c:pt idx="8">
                  <c:v>0.30030855434701026</c:v>
                </c:pt>
                <c:pt idx="9">
                  <c:v>0.28813274585764026</c:v>
                </c:pt>
                <c:pt idx="10">
                  <c:v>0.25417126680820951</c:v>
                </c:pt>
                <c:pt idx="11">
                  <c:v>0.22430125039576523</c:v>
                </c:pt>
                <c:pt idx="12">
                  <c:v>0.2373878210238928</c:v>
                </c:pt>
                <c:pt idx="13">
                  <c:v>0.24004498130686872</c:v>
                </c:pt>
                <c:pt idx="14">
                  <c:v>0.24819685658846388</c:v>
                </c:pt>
                <c:pt idx="15">
                  <c:v>0.25068916080853398</c:v>
                </c:pt>
                <c:pt idx="16">
                  <c:v>0.26215962510120017</c:v>
                </c:pt>
                <c:pt idx="17">
                  <c:v>0.25072493345191199</c:v>
                </c:pt>
                <c:pt idx="18">
                  <c:v>0.26044741296101953</c:v>
                </c:pt>
                <c:pt idx="19">
                  <c:v>0.27423968350757905</c:v>
                </c:pt>
                <c:pt idx="20">
                  <c:v>0.26479305076730231</c:v>
                </c:pt>
                <c:pt idx="21">
                  <c:v>0.25136428422615603</c:v>
                </c:pt>
                <c:pt idx="22">
                  <c:v>0.25320521934866064</c:v>
                </c:pt>
                <c:pt idx="23">
                  <c:v>0.24620442965748415</c:v>
                </c:pt>
                <c:pt idx="24">
                  <c:v>0.2505401024581731</c:v>
                </c:pt>
                <c:pt idx="25">
                  <c:v>0.26392315195815752</c:v>
                </c:pt>
                <c:pt idx="26">
                  <c:v>0.26670435242357382</c:v>
                </c:pt>
                <c:pt idx="27">
                  <c:v>0.26655171748617423</c:v>
                </c:pt>
                <c:pt idx="28">
                  <c:v>0.26510787998931329</c:v>
                </c:pt>
                <c:pt idx="29">
                  <c:v>0.2639159462391264</c:v>
                </c:pt>
                <c:pt idx="30">
                  <c:v>0.26308198535411231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C8-47BF-B7B6-EB1964730C67}"/>
            </c:ext>
          </c:extLst>
        </c:ser>
        <c:ser>
          <c:idx val="0"/>
          <c:order val="1"/>
          <c:tx>
            <c:v>Grunnsviðsmynd (án ólögfestra skattabreytinga)</c:v>
          </c:tx>
          <c:spPr>
            <a:ln w="28575" cap="rnd">
              <a:solidFill>
                <a:srgbClr val="003D85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'3_2_2-2'!$A$2:$A$32</c:f>
              <c:strCache>
                <c:ptCount val="3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</c:strCache>
            </c:strRef>
          </c:cat>
          <c:val>
            <c:numRef>
              <c:f>'3_2_2-2'!$C$2:$C$32</c:f>
              <c:numCache>
                <c:formatCode>0.0%</c:formatCode>
                <c:ptCount val="31"/>
                <c:pt idx="25">
                  <c:v>0.2629238687189821</c:v>
                </c:pt>
                <c:pt idx="26">
                  <c:v>0.2627091970277845</c:v>
                </c:pt>
                <c:pt idx="27">
                  <c:v>0.25980442387588032</c:v>
                </c:pt>
                <c:pt idx="28">
                  <c:v>0.25809372333873859</c:v>
                </c:pt>
                <c:pt idx="29">
                  <c:v>0.25582433134779126</c:v>
                </c:pt>
                <c:pt idx="30">
                  <c:v>0.25438544313572364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C8-47BF-B7B6-EB1964730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tickLblSkip val="2"/>
        <c:noMultiLvlLbl val="0"/>
      </c:catAx>
      <c:valAx>
        <c:axId val="1588383576"/>
        <c:scaling>
          <c:orientation val="minMax"/>
          <c:min val="0.22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466608618038178"/>
          <c:y val="0.82248949952699935"/>
          <c:w val="0.65305764983181891"/>
          <c:h val="9.9523696330411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Hlutfallsleg skipting rammasettra útgjalda 2024-2028 </a:t>
            </a:r>
          </a:p>
        </c:rich>
      </c:tx>
      <c:layout>
        <c:manualLayout>
          <c:xMode val="edge"/>
          <c:yMode val="edge"/>
          <c:x val="0.220059958655654"/>
          <c:y val="3.7948018187160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098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49E-4852-A36B-D7B3EFAE6D61}"/>
              </c:ext>
            </c:extLst>
          </c:dPt>
          <c:dPt>
            <c:idx val="1"/>
            <c:bubble3D val="0"/>
            <c:spPr>
              <a:solidFill>
                <a:srgbClr val="488E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49E-4852-A36B-D7B3EFAE6D61}"/>
              </c:ext>
            </c:extLst>
          </c:dPt>
          <c:dPt>
            <c:idx val="2"/>
            <c:bubble3D val="0"/>
            <c:spPr>
              <a:solidFill>
                <a:srgbClr val="C8DEF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49E-4852-A36B-D7B3EFAE6D61}"/>
              </c:ext>
            </c:extLst>
          </c:dPt>
          <c:dPt>
            <c:idx val="3"/>
            <c:bubble3D val="0"/>
            <c:spPr>
              <a:solidFill>
                <a:srgbClr val="8C726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49E-4852-A36B-D7B3EFAE6D61}"/>
              </c:ext>
            </c:extLst>
          </c:dPt>
          <c:dPt>
            <c:idx val="4"/>
            <c:bubble3D val="0"/>
            <c:spPr>
              <a:solidFill>
                <a:srgbClr val="F1892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49E-4852-A36B-D7B3EFAE6D61}"/>
              </c:ext>
            </c:extLst>
          </c:dPt>
          <c:dPt>
            <c:idx val="5"/>
            <c:bubble3D val="0"/>
            <c:spPr>
              <a:solidFill>
                <a:srgbClr val="54678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049E-4852-A36B-D7B3EFAE6D61}"/>
              </c:ext>
            </c:extLst>
          </c:dPt>
          <c:dPt>
            <c:idx val="6"/>
            <c:bubble3D val="0"/>
            <c:spPr>
              <a:solidFill>
                <a:srgbClr val="CBE4C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01A-4D89-B2BE-8AAAEC5A499B}"/>
              </c:ext>
            </c:extLst>
          </c:dPt>
          <c:dPt>
            <c:idx val="7"/>
            <c:bubble3D val="0"/>
            <c:spPr>
              <a:solidFill>
                <a:srgbClr val="C75F9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44A2-4ADA-A755-66AD0B93BD5C}"/>
              </c:ext>
            </c:extLst>
          </c:dPt>
          <c:dPt>
            <c:idx val="8"/>
            <c:bubble3D val="0"/>
            <c:spPr>
              <a:gradFill>
                <a:gsLst>
                  <a:gs pos="0">
                    <a:srgbClr val="4472C4">
                      <a:tint val="56000"/>
                      <a:satMod val="103000"/>
                      <a:lumMod val="102000"/>
                      <a:tint val="94000"/>
                    </a:srgbClr>
                  </a:gs>
                  <a:gs pos="50000">
                    <a:srgbClr val="4472C4">
                      <a:tint val="56000"/>
                      <a:satMod val="110000"/>
                      <a:lumMod val="100000"/>
                      <a:shade val="100000"/>
                    </a:srgbClr>
                  </a:gs>
                  <a:gs pos="100000">
                    <a:srgbClr val="4472C4">
                      <a:tint val="56000"/>
                      <a:lumMod val="99000"/>
                      <a:satMod val="120000"/>
                      <a:shade val="78000"/>
                    </a:srgb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44A2-4ADA-A755-66AD0B93BD5C}"/>
              </c:ext>
            </c:extLst>
          </c:dPt>
          <c:dPt>
            <c:idx val="9"/>
            <c:bubble3D val="0"/>
            <c:spPr>
              <a:solidFill>
                <a:srgbClr val="FDC41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44A2-4ADA-A755-66AD0B93BD5C}"/>
              </c:ext>
            </c:extLst>
          </c:dPt>
          <c:dLbls>
            <c:dLbl>
              <c:idx val="0"/>
              <c:layout>
                <c:manualLayout>
                  <c:x val="3.9609540577609147E-2"/>
                  <c:y val="6.59834894807876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9E-4852-A36B-D7B3EFAE6D61}"/>
                </c:ext>
              </c:extLst>
            </c:dLbl>
            <c:dLbl>
              <c:idx val="1"/>
              <c:layout>
                <c:manualLayout>
                  <c:x val="1.6180398076856759E-2"/>
                  <c:y val="-2.0157903649864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9E-4852-A36B-D7B3EFAE6D61}"/>
                </c:ext>
              </c:extLst>
            </c:dLbl>
            <c:dLbl>
              <c:idx val="2"/>
              <c:layout>
                <c:manualLayout>
                  <c:x val="-1.9901312324342633E-2"/>
                  <c:y val="-2.4264151201596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9E-4852-A36B-D7B3EFAE6D61}"/>
                </c:ext>
              </c:extLst>
            </c:dLbl>
            <c:dLbl>
              <c:idx val="3"/>
              <c:layout>
                <c:manualLayout>
                  <c:x val="-1.5972072075147073E-2"/>
                  <c:y val="2.5054011566942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9E-4852-A36B-D7B3EFAE6D61}"/>
                </c:ext>
              </c:extLst>
            </c:dLbl>
            <c:dLbl>
              <c:idx val="4"/>
              <c:layout>
                <c:manualLayout>
                  <c:x val="-9.7815531209530723E-3"/>
                  <c:y val="3.08417593658537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9E-4852-A36B-D7B3EFAE6D61}"/>
                </c:ext>
              </c:extLst>
            </c:dLbl>
            <c:dLbl>
              <c:idx val="5"/>
              <c:layout>
                <c:manualLayout>
                  <c:x val="5.344091586230663E-4"/>
                  <c:y val="1.3448153172185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9E-4852-A36B-D7B3EFAE6D61}"/>
                </c:ext>
              </c:extLst>
            </c:dLbl>
            <c:dLbl>
              <c:idx val="8"/>
              <c:layout>
                <c:manualLayout>
                  <c:x val="1.5078683083069463E-2"/>
                  <c:y val="7.94970723421433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44A2-4ADA-A755-66AD0B93BD5C}"/>
                </c:ext>
              </c:extLst>
            </c:dLbl>
            <c:dLbl>
              <c:idx val="9"/>
              <c:layout>
                <c:manualLayout>
                  <c:x val="-5.0021780071534674E-4"/>
                  <c:y val="7.25649464502898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44A2-4ADA-A755-66AD0B93BD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'3_2_3-1'!$A$1:$A$10</c:f>
              <c:strCache>
                <c:ptCount val="10"/>
                <c:pt idx="0">
                  <c:v>Heilbrigðismál</c:v>
                </c:pt>
                <c:pt idx="1">
                  <c:v>Félags-, húsnæðis- og tryggingamál</c:v>
                </c:pt>
                <c:pt idx="2">
                  <c:v>Mennta- og menningarmál</c:v>
                </c:pt>
                <c:pt idx="3">
                  <c:v>Samgöngu- og fjarskiptamál</c:v>
                </c:pt>
                <c:pt idx="4">
                  <c:v>Skatta-, eigna- og fjármálaumsýsla</c:v>
                </c:pt>
                <c:pt idx="5">
                  <c:v>Almanna- og réttaröryggi</c:v>
                </c:pt>
                <c:pt idx="6">
                  <c:v>Nýsköpun, rannsóknir og þekkingargreinar</c:v>
                </c:pt>
                <c:pt idx="7">
                  <c:v>Utanríkismál og alþjóð. þróunarsamvinna</c:v>
                </c:pt>
                <c:pt idx="8">
                  <c:v>Umhverfis- og orkumál</c:v>
                </c:pt>
                <c:pt idx="9">
                  <c:v>Önnur málefnasvið</c:v>
                </c:pt>
              </c:strCache>
            </c:strRef>
          </c:cat>
          <c:val>
            <c:numRef>
              <c:f>'3_2_3-1'!$B$1:$B$10</c:f>
              <c:numCache>
                <c:formatCode>0.0%</c:formatCode>
                <c:ptCount val="10"/>
                <c:pt idx="0">
                  <c:v>0.31271786927568107</c:v>
                </c:pt>
                <c:pt idx="1">
                  <c:v>0.27638490595309068</c:v>
                </c:pt>
                <c:pt idx="2">
                  <c:v>0.11691079780469861</c:v>
                </c:pt>
                <c:pt idx="3">
                  <c:v>4.7037643065080709E-2</c:v>
                </c:pt>
                <c:pt idx="4">
                  <c:v>2.326584641191046E-2</c:v>
                </c:pt>
                <c:pt idx="5">
                  <c:v>3.4616508225240657E-2</c:v>
                </c:pt>
                <c:pt idx="6">
                  <c:v>2.6697544064008642E-2</c:v>
                </c:pt>
                <c:pt idx="7">
                  <c:v>2.5249145085892395E-2</c:v>
                </c:pt>
                <c:pt idx="8">
                  <c:v>3.6124153382125747E-2</c:v>
                </c:pt>
                <c:pt idx="9">
                  <c:v>0.10099558673227119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E-4852-A36B-D7B3EFAE6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FiraGO SemiBold" panose="020B0603050000020004" pitchFamily="34" charset="0"/>
                <a:cs typeface="FiraGO SemiBold" panose="020B0603050000020004" pitchFamily="34" charset="0"/>
              </a:rPr>
              <a:t>Hagræn</a:t>
            </a:r>
            <a:r>
              <a:rPr lang="en-U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skipting heildarútgjalda </a:t>
            </a:r>
            <a:br>
              <a:rPr lang="en-U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</a:br>
            <a:r>
              <a:rPr lang="en-U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samkvæmt áætlun 2024</a:t>
            </a:r>
            <a:endParaRPr lang="en-US" sz="1000">
              <a:latin typeface="FiraGO SemiBold" panose="020B0603050000020004" pitchFamily="34" charset="0"/>
              <a:cs typeface="FiraGO SemiBold" panose="020B0603050000020004" pitchFamily="34" charset="0"/>
            </a:endParaRPr>
          </a:p>
        </c:rich>
      </c:tx>
      <c:layout>
        <c:manualLayout>
          <c:xMode val="edge"/>
          <c:yMode val="edge"/>
          <c:x val="2.3946587537091987E-2"/>
          <c:y val="3.076923076923077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0429277942631061"/>
          <c:y val="0.14064257352446327"/>
          <c:w val="0.48695390079207457"/>
          <c:h val="0.84155622854835455"/>
        </c:manualLayout>
      </c:layout>
      <c:pieChart>
        <c:varyColors val="1"/>
        <c:ser>
          <c:idx val="0"/>
          <c:order val="0"/>
          <c:tx>
            <c:strRef>
              <c:f>'3_2_3-2'!$B$1</c:f>
              <c:strCache>
                <c:ptCount val="1"/>
                <c:pt idx="0">
                  <c:v>Áætlun 2024</c:v>
                </c:pt>
              </c:strCache>
            </c:strRef>
          </c:tx>
          <c:spPr>
            <a:solidFill>
              <a:schemeClr val="accent1"/>
            </a:solidFill>
            <a:ln w="3175">
              <a:noFill/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4"/>
          <c:dPt>
            <c:idx val="0"/>
            <c:bubble3D val="0"/>
            <c:spPr>
              <a:solidFill>
                <a:srgbClr val="546783"/>
              </a:solidFill>
              <a:ln w="3175">
                <a:noFill/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432-42C2-9D45-325ECDAE34DA}"/>
              </c:ext>
            </c:extLst>
          </c:dPt>
          <c:dPt>
            <c:idx val="1"/>
            <c:bubble3D val="0"/>
            <c:explosion val="2"/>
            <c:spPr>
              <a:solidFill>
                <a:srgbClr val="FDC41B"/>
              </a:solidFill>
              <a:ln w="3175">
                <a:noFill/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432-42C2-9D45-325ECDAE34DA}"/>
              </c:ext>
            </c:extLst>
          </c:dPt>
          <c:dPt>
            <c:idx val="2"/>
            <c:bubble3D val="0"/>
            <c:spPr>
              <a:solidFill>
                <a:srgbClr val="60986E"/>
              </a:solidFill>
              <a:ln w="317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432-42C2-9D45-325ECDAE34DA}"/>
              </c:ext>
            </c:extLst>
          </c:dPt>
          <c:dPt>
            <c:idx val="3"/>
            <c:bubble3D val="0"/>
            <c:spPr>
              <a:solidFill>
                <a:srgbClr val="C8DEF6"/>
              </a:solidFill>
              <a:ln w="3175">
                <a:noFill/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432-42C2-9D45-325ECDAE34DA}"/>
              </c:ext>
            </c:extLst>
          </c:dPt>
          <c:dPt>
            <c:idx val="4"/>
            <c:bubble3D val="0"/>
            <c:spPr>
              <a:solidFill>
                <a:srgbClr val="CBE4CE"/>
              </a:solidFill>
              <a:ln w="3175">
                <a:noFill/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432-42C2-9D45-325ECDAE34DA}"/>
              </c:ext>
            </c:extLst>
          </c:dPt>
          <c:dPt>
            <c:idx val="5"/>
            <c:bubble3D val="0"/>
            <c:spPr>
              <a:solidFill>
                <a:schemeClr val="bg2"/>
              </a:solidFill>
              <a:ln w="3175">
                <a:noFill/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432-42C2-9D45-325ECDAE34D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6432-42C2-9D45-325ECDAE34D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D-6432-42C2-9D45-325ECDAE34D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E-6432-42C2-9D45-325ECDAE34DA}"/>
              </c:ext>
            </c:extLst>
          </c:dPt>
          <c:dLbls>
            <c:dLbl>
              <c:idx val="0"/>
              <c:layout>
                <c:manualLayout>
                  <c:x val="6.3874389588541677E-2"/>
                  <c:y val="-0.138461538461538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32-42C2-9D45-325ECDAE34DA}"/>
                </c:ext>
              </c:extLst>
            </c:dLbl>
            <c:dLbl>
              <c:idx val="1"/>
              <c:layout>
                <c:manualLayout>
                  <c:x val="-0.12318021449099281"/>
                  <c:y val="-3.118231374924288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32-42C2-9D45-325ECDAE34DA}"/>
                </c:ext>
              </c:extLst>
            </c:dLbl>
            <c:dLbl>
              <c:idx val="2"/>
              <c:layout>
                <c:manualLayout>
                  <c:x val="-4.845790789504429E-2"/>
                  <c:y val="-7.540884312537851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32-42C2-9D45-325ECDAE34DA}"/>
                </c:ext>
              </c:extLst>
            </c:dLbl>
            <c:dLbl>
              <c:idx val="3"/>
              <c:layout>
                <c:manualLayout>
                  <c:x val="-2.0146498749970793E-2"/>
                  <c:y val="-6.066626287098729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32-42C2-9D45-325ECDAE34DA}"/>
                </c:ext>
              </c:extLst>
            </c:dLbl>
            <c:dLbl>
              <c:idx val="4"/>
              <c:layout>
                <c:manualLayout>
                  <c:x val="5.5547793172737683E-2"/>
                  <c:y val="-2.07066424389256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32-42C2-9D45-325ECDAE34DA}"/>
                </c:ext>
              </c:extLst>
            </c:dLbl>
            <c:dLbl>
              <c:idx val="5"/>
              <c:layout>
                <c:manualLayout>
                  <c:x val="2.9136662071543726E-2"/>
                  <c:y val="3.865576418332324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32-42C2-9D45-325ECDAE34DA}"/>
                </c:ext>
              </c:extLst>
            </c:dLbl>
            <c:dLbl>
              <c:idx val="6"/>
              <c:layout>
                <c:manualLayout>
                  <c:x val="-0.15262922134733159"/>
                  <c:y val="-0.1131710260355386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432-42C2-9D45-325ECDAE34D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FiraGO Light" panose="020B0403050000020004" pitchFamily="34" charset="0"/>
                    <a:ea typeface="Times New Roman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accent4">
                      <a:shade val="95000"/>
                      <a:satMod val="105000"/>
                    </a:schemeClr>
                  </a:solidFill>
                  <a:prstDash val="soli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'3_2_3-2'!$A$2:$A$6</c:f>
              <c:strCache>
                <c:ptCount val="5"/>
                <c:pt idx="0">
                  <c:v>Laun og kaup á vöru og þjónustu</c:v>
                </c:pt>
                <c:pt idx="1">
                  <c:v>Vaxtagjöld</c:v>
                </c:pt>
                <c:pt idx="2">
                  <c:v>Fjárframlög</c:v>
                </c:pt>
                <c:pt idx="3">
                  <c:v>Aðrar tilfærslur</c:v>
                </c:pt>
                <c:pt idx="4">
                  <c:v>Fjárfestingar</c:v>
                </c:pt>
              </c:strCache>
            </c:strRef>
          </c:cat>
          <c:val>
            <c:numRef>
              <c:f>'3_2_3-2'!$B$2:$B$6</c:f>
              <c:numCache>
                <c:formatCode>0.0%</c:formatCode>
                <c:ptCount val="5"/>
                <c:pt idx="0">
                  <c:v>0.39300000000000002</c:v>
                </c:pt>
                <c:pt idx="1">
                  <c:v>7.0099999999999996E-2</c:v>
                </c:pt>
                <c:pt idx="2">
                  <c:v>0.34810000000000002</c:v>
                </c:pt>
                <c:pt idx="3">
                  <c:v>0.1208</c:v>
                </c:pt>
                <c:pt idx="4">
                  <c:v>7.2300000000000003E-2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432-42C2-9D45-325ECDAE3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8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Tilfærslur yfir meðaltali á tímabili áætlunarinnar</a:t>
            </a:r>
          </a:p>
          <a:p>
            <a:pPr algn="l">
              <a:defRPr sz="1000"/>
            </a:pPr>
            <a:r>
              <a:rPr lang="is-IS" sz="700" b="0" baseline="0">
                <a:latin typeface="FiraGO Light" panose="020B0403050000020004" pitchFamily="34" charset="0"/>
                <a:cs typeface="FiraGO Light" panose="020B0403050000020004" pitchFamily="34" charset="0"/>
              </a:rPr>
              <a:t>án afkomubætandi ráðstafana, %VLF</a:t>
            </a:r>
            <a:endParaRPr lang="is-IS" sz="700" b="0" baseline="300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5.3517290461028169E-2"/>
          <c:y val="2.4383000903800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78929839652396"/>
          <c:y val="0.2561245990084573"/>
          <c:w val="0.79445522164400717"/>
          <c:h val="0.49119679413916612"/>
        </c:manualLayout>
      </c:layout>
      <c:lineChart>
        <c:grouping val="standard"/>
        <c:varyColors val="0"/>
        <c:ser>
          <c:idx val="2"/>
          <c:order val="0"/>
          <c:tx>
            <c:strRef>
              <c:f>'3_2_3-3'!$B$1</c:f>
              <c:strCache>
                <c:ptCount val="1"/>
                <c:pt idx="0">
                  <c:v>Tilfærslur án ráðstafana</c:v>
                </c:pt>
              </c:strCache>
            </c:strRef>
          </c:tx>
          <c:spPr>
            <a:ln w="12700">
              <a:solidFill>
                <a:srgbClr val="003D85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31"/>
              <c:pt idx="0">
                <c:v>1998</c:v>
              </c:pt>
              <c:pt idx="1">
                <c:v>1999</c:v>
              </c:pt>
              <c:pt idx="2">
                <c:v>2000</c:v>
              </c:pt>
              <c:pt idx="3">
                <c:v>2001</c:v>
              </c:pt>
              <c:pt idx="4">
                <c:v>2002</c:v>
              </c:pt>
              <c:pt idx="5">
                <c:v>2003</c:v>
              </c:pt>
              <c:pt idx="6">
                <c:v>2004</c:v>
              </c:pt>
              <c:pt idx="7">
                <c:v>2005</c:v>
              </c:pt>
              <c:pt idx="8">
                <c:v>2006</c:v>
              </c:pt>
              <c:pt idx="9">
                <c:v>2007</c:v>
              </c:pt>
              <c:pt idx="10">
                <c:v>2008</c:v>
              </c:pt>
              <c:pt idx="11">
                <c:v>2009</c:v>
              </c:pt>
              <c:pt idx="12">
                <c:v>2010</c:v>
              </c:pt>
              <c:pt idx="13">
                <c:v>2011</c:v>
              </c:pt>
              <c:pt idx="14">
                <c:v>2012</c:v>
              </c:pt>
              <c:pt idx="15">
                <c:v>2013</c:v>
              </c:pt>
              <c:pt idx="16">
                <c:v>2014</c:v>
              </c:pt>
              <c:pt idx="17">
                <c:v>2015</c:v>
              </c:pt>
              <c:pt idx="18">
                <c:v>2016</c:v>
              </c:pt>
              <c:pt idx="19">
                <c:v>2017</c:v>
              </c:pt>
              <c:pt idx="20">
                <c:v>2018</c:v>
              </c:pt>
              <c:pt idx="21">
                <c:v>2019</c:v>
              </c:pt>
              <c:pt idx="22">
                <c:v>2020</c:v>
              </c:pt>
              <c:pt idx="23">
                <c:v>2021</c:v>
              </c:pt>
              <c:pt idx="24">
                <c:v>2022</c:v>
              </c:pt>
              <c:pt idx="25">
                <c:v>2023</c:v>
              </c:pt>
              <c:pt idx="26">
                <c:v>2024</c:v>
              </c:pt>
              <c:pt idx="27">
                <c:v>2025</c:v>
              </c:pt>
              <c:pt idx="28">
                <c:v>2026</c:v>
              </c:pt>
              <c:pt idx="29">
                <c:v>2027</c:v>
              </c:pt>
              <c:pt idx="30">
                <c:v>2028</c:v>
              </c:pt>
            </c:numLit>
          </c:cat>
          <c:val>
            <c:numRef>
              <c:f>'3_2_3-3'!$B$2:$B$32</c:f>
              <c:numCache>
                <c:formatCode>General</c:formatCode>
                <c:ptCount val="31"/>
                <c:pt idx="0">
                  <c:v>0.12197190121112084</c:v>
                </c:pt>
                <c:pt idx="1">
                  <c:v>0.12544067512262991</c:v>
                </c:pt>
                <c:pt idx="2">
                  <c:v>0.12505937474015622</c:v>
                </c:pt>
                <c:pt idx="3">
                  <c:v>0.12645784774959271</c:v>
                </c:pt>
                <c:pt idx="4">
                  <c:v>0.12792467935584331</c:v>
                </c:pt>
                <c:pt idx="5">
                  <c:v>0.1390721730458418</c:v>
                </c:pt>
                <c:pt idx="6">
                  <c:v>0.13292968967592417</c:v>
                </c:pt>
                <c:pt idx="7">
                  <c:v>0.1335284710785847</c:v>
                </c:pt>
                <c:pt idx="8">
                  <c:v>0.1274443349356621</c:v>
                </c:pt>
                <c:pt idx="9">
                  <c:v>0.1292371235435138</c:v>
                </c:pt>
                <c:pt idx="10">
                  <c:v>0.12794603742537136</c:v>
                </c:pt>
                <c:pt idx="11">
                  <c:v>0.14301677108998848</c:v>
                </c:pt>
                <c:pt idx="12">
                  <c:v>0.14822616178592718</c:v>
                </c:pt>
                <c:pt idx="13">
                  <c:v>0.14155409646422254</c:v>
                </c:pt>
                <c:pt idx="14">
                  <c:v>0.14058097885874396</c:v>
                </c:pt>
                <c:pt idx="15">
                  <c:v>0.13645504467587682</c:v>
                </c:pt>
                <c:pt idx="16">
                  <c:v>0.12890806523993939</c:v>
                </c:pt>
                <c:pt idx="17">
                  <c:v>0.12315090137689713</c:v>
                </c:pt>
                <c:pt idx="18">
                  <c:v>0.12641493245291208</c:v>
                </c:pt>
                <c:pt idx="19">
                  <c:v>0.1320089399899847</c:v>
                </c:pt>
                <c:pt idx="20">
                  <c:v>0.13489498201300607</c:v>
                </c:pt>
                <c:pt idx="21">
                  <c:v>0.14214803238897725</c:v>
                </c:pt>
                <c:pt idx="22">
                  <c:v>0.1903276701042054</c:v>
                </c:pt>
                <c:pt idx="23">
                  <c:v>0.17624151843307392</c:v>
                </c:pt>
                <c:pt idx="24">
                  <c:v>0.14553803323902617</c:v>
                </c:pt>
                <c:pt idx="25">
                  <c:v>0.14429849480107093</c:v>
                </c:pt>
                <c:pt idx="26">
                  <c:v>0.1454981363539545</c:v>
                </c:pt>
                <c:pt idx="27">
                  <c:v>0.14531166840186852</c:v>
                </c:pt>
                <c:pt idx="28">
                  <c:v>0.14310443617699514</c:v>
                </c:pt>
                <c:pt idx="29">
                  <c:v>0.14199210762614106</c:v>
                </c:pt>
                <c:pt idx="30">
                  <c:v>0.14092435669342435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C1-44BB-8E8A-EB11FC9DC94F}"/>
            </c:ext>
          </c:extLst>
        </c:ser>
        <c:ser>
          <c:idx val="3"/>
          <c:order val="1"/>
          <c:tx>
            <c:strRef>
              <c:f>'3_2_3-3'!$C$1</c:f>
              <c:strCache>
                <c:ptCount val="1"/>
                <c:pt idx="0">
                  <c:v>Tilfærslur án atv.l.bóta og án ráðstafana</c:v>
                </c:pt>
              </c:strCache>
            </c:strRef>
          </c:tx>
          <c:spPr>
            <a:ln w="19050">
              <a:solidFill>
                <a:srgbClr val="003D85"/>
              </a:solidFill>
            </a:ln>
          </c:spPr>
          <c:marker>
            <c:symbol val="none"/>
          </c:marker>
          <c:cat>
            <c:numLit>
              <c:formatCode>General</c:formatCode>
              <c:ptCount val="31"/>
              <c:pt idx="0">
                <c:v>1998</c:v>
              </c:pt>
              <c:pt idx="1">
                <c:v>1999</c:v>
              </c:pt>
              <c:pt idx="2">
                <c:v>2000</c:v>
              </c:pt>
              <c:pt idx="3">
                <c:v>2001</c:v>
              </c:pt>
              <c:pt idx="4">
                <c:v>2002</c:v>
              </c:pt>
              <c:pt idx="5">
                <c:v>2003</c:v>
              </c:pt>
              <c:pt idx="6">
                <c:v>2004</c:v>
              </c:pt>
              <c:pt idx="7">
                <c:v>2005</c:v>
              </c:pt>
              <c:pt idx="8">
                <c:v>2006</c:v>
              </c:pt>
              <c:pt idx="9">
                <c:v>2007</c:v>
              </c:pt>
              <c:pt idx="10">
                <c:v>2008</c:v>
              </c:pt>
              <c:pt idx="11">
                <c:v>2009</c:v>
              </c:pt>
              <c:pt idx="12">
                <c:v>2010</c:v>
              </c:pt>
              <c:pt idx="13">
                <c:v>2011</c:v>
              </c:pt>
              <c:pt idx="14">
                <c:v>2012</c:v>
              </c:pt>
              <c:pt idx="15">
                <c:v>2013</c:v>
              </c:pt>
              <c:pt idx="16">
                <c:v>2014</c:v>
              </c:pt>
              <c:pt idx="17">
                <c:v>2015</c:v>
              </c:pt>
              <c:pt idx="18">
                <c:v>2016</c:v>
              </c:pt>
              <c:pt idx="19">
                <c:v>2017</c:v>
              </c:pt>
              <c:pt idx="20">
                <c:v>2018</c:v>
              </c:pt>
              <c:pt idx="21">
                <c:v>2019</c:v>
              </c:pt>
              <c:pt idx="22">
                <c:v>2020</c:v>
              </c:pt>
              <c:pt idx="23">
                <c:v>2021</c:v>
              </c:pt>
              <c:pt idx="24">
                <c:v>2022</c:v>
              </c:pt>
              <c:pt idx="25">
                <c:v>2023</c:v>
              </c:pt>
              <c:pt idx="26">
                <c:v>2024</c:v>
              </c:pt>
              <c:pt idx="27">
                <c:v>2025</c:v>
              </c:pt>
              <c:pt idx="28">
                <c:v>2026</c:v>
              </c:pt>
              <c:pt idx="29">
                <c:v>2027</c:v>
              </c:pt>
              <c:pt idx="30">
                <c:v>2028</c:v>
              </c:pt>
            </c:numLit>
          </c:cat>
          <c:val>
            <c:numRef>
              <c:f>'3_2_3-3'!$C$2:$C$32</c:f>
              <c:numCache>
                <c:formatCode>General</c:formatCode>
                <c:ptCount val="31"/>
                <c:pt idx="0">
                  <c:v>0.11849166893047491</c:v>
                </c:pt>
                <c:pt idx="1">
                  <c:v>0.1229780720588439</c:v>
                </c:pt>
                <c:pt idx="2">
                  <c:v>0.12336818821778534</c:v>
                </c:pt>
                <c:pt idx="3">
                  <c:v>0.12471281455033609</c:v>
                </c:pt>
                <c:pt idx="4">
                  <c:v>0.12476360505888964</c:v>
                </c:pt>
                <c:pt idx="5">
                  <c:v>0.13462384042918427</c:v>
                </c:pt>
                <c:pt idx="6">
                  <c:v>0.12860167121795593</c:v>
                </c:pt>
                <c:pt idx="7">
                  <c:v>0.13070209001458413</c:v>
                </c:pt>
                <c:pt idx="8">
                  <c:v>0.12556788068361677</c:v>
                </c:pt>
                <c:pt idx="9">
                  <c:v>0.12765091033194398</c:v>
                </c:pt>
                <c:pt idx="10">
                  <c:v>0.12511518109133032</c:v>
                </c:pt>
                <c:pt idx="11">
                  <c:v>0.12739937035424903</c:v>
                </c:pt>
                <c:pt idx="12">
                  <c:v>0.13400815512666497</c:v>
                </c:pt>
                <c:pt idx="13">
                  <c:v>0.12880628611311384</c:v>
                </c:pt>
                <c:pt idx="14">
                  <c:v>0.12919985201879514</c:v>
                </c:pt>
                <c:pt idx="15">
                  <c:v>0.12808003084441458</c:v>
                </c:pt>
                <c:pt idx="16">
                  <c:v>0.12267711756072776</c:v>
                </c:pt>
                <c:pt idx="17">
                  <c:v>0.1184772923814115</c:v>
                </c:pt>
                <c:pt idx="18">
                  <c:v>0.12263316812052286</c:v>
                </c:pt>
                <c:pt idx="19">
                  <c:v>0.12811031779334955</c:v>
                </c:pt>
                <c:pt idx="20">
                  <c:v>0.1303592047513146</c:v>
                </c:pt>
                <c:pt idx="21">
                  <c:v>0.13450896666986337</c:v>
                </c:pt>
                <c:pt idx="22">
                  <c:v>0.16336411886403621</c:v>
                </c:pt>
                <c:pt idx="23">
                  <c:v>0.15371386658791747</c:v>
                </c:pt>
                <c:pt idx="24">
                  <c:v>0.1365337171995871</c:v>
                </c:pt>
                <c:pt idx="25">
                  <c:v>0.13699104955326569</c:v>
                </c:pt>
                <c:pt idx="26">
                  <c:v>0.13776201701576163</c:v>
                </c:pt>
                <c:pt idx="27">
                  <c:v>0.13787542339278255</c:v>
                </c:pt>
                <c:pt idx="28">
                  <c:v>0.13592103685650417</c:v>
                </c:pt>
                <c:pt idx="29">
                  <c:v>0.13527259164670352</c:v>
                </c:pt>
                <c:pt idx="30">
                  <c:v>0.13465095360696602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C1-44BB-8E8A-EB11FC9DC94F}"/>
            </c:ext>
          </c:extLst>
        </c:ser>
        <c:ser>
          <c:idx val="1"/>
          <c:order val="2"/>
          <c:tx>
            <c:strRef>
              <c:f>'3_2_3-3'!$D$1</c:f>
              <c:strCache>
                <c:ptCount val="1"/>
                <c:pt idx="0">
                  <c:v>Samneysla</c:v>
                </c:pt>
              </c:strCache>
            </c:strRef>
          </c:tx>
          <c:spPr>
            <a:ln w="19050">
              <a:solidFill>
                <a:srgbClr val="9DBBE5"/>
              </a:solidFill>
            </a:ln>
          </c:spPr>
          <c:marker>
            <c:symbol val="none"/>
          </c:marker>
          <c:cat>
            <c:numLit>
              <c:formatCode>General</c:formatCode>
              <c:ptCount val="31"/>
              <c:pt idx="0">
                <c:v>1998</c:v>
              </c:pt>
              <c:pt idx="1">
                <c:v>1999</c:v>
              </c:pt>
              <c:pt idx="2">
                <c:v>2000</c:v>
              </c:pt>
              <c:pt idx="3">
                <c:v>2001</c:v>
              </c:pt>
              <c:pt idx="4">
                <c:v>2002</c:v>
              </c:pt>
              <c:pt idx="5">
                <c:v>2003</c:v>
              </c:pt>
              <c:pt idx="6">
                <c:v>2004</c:v>
              </c:pt>
              <c:pt idx="7">
                <c:v>2005</c:v>
              </c:pt>
              <c:pt idx="8">
                <c:v>2006</c:v>
              </c:pt>
              <c:pt idx="9">
                <c:v>2007</c:v>
              </c:pt>
              <c:pt idx="10">
                <c:v>2008</c:v>
              </c:pt>
              <c:pt idx="11">
                <c:v>2009</c:v>
              </c:pt>
              <c:pt idx="12">
                <c:v>2010</c:v>
              </c:pt>
              <c:pt idx="13">
                <c:v>2011</c:v>
              </c:pt>
              <c:pt idx="14">
                <c:v>2012</c:v>
              </c:pt>
              <c:pt idx="15">
                <c:v>2013</c:v>
              </c:pt>
              <c:pt idx="16">
                <c:v>2014</c:v>
              </c:pt>
              <c:pt idx="17">
                <c:v>2015</c:v>
              </c:pt>
              <c:pt idx="18">
                <c:v>2016</c:v>
              </c:pt>
              <c:pt idx="19">
                <c:v>2017</c:v>
              </c:pt>
              <c:pt idx="20">
                <c:v>2018</c:v>
              </c:pt>
              <c:pt idx="21">
                <c:v>2019</c:v>
              </c:pt>
              <c:pt idx="22">
                <c:v>2020</c:v>
              </c:pt>
              <c:pt idx="23">
                <c:v>2021</c:v>
              </c:pt>
              <c:pt idx="24">
                <c:v>2022</c:v>
              </c:pt>
              <c:pt idx="25">
                <c:v>2023</c:v>
              </c:pt>
              <c:pt idx="26">
                <c:v>2024</c:v>
              </c:pt>
              <c:pt idx="27">
                <c:v>2025</c:v>
              </c:pt>
              <c:pt idx="28">
                <c:v>2026</c:v>
              </c:pt>
              <c:pt idx="29">
                <c:v>2027</c:v>
              </c:pt>
              <c:pt idx="30">
                <c:v>2028</c:v>
              </c:pt>
            </c:numLit>
          </c:cat>
          <c:val>
            <c:numRef>
              <c:f>'3_2_3-3'!$D$2:$D$32</c:f>
              <c:numCache>
                <c:formatCode>General</c:formatCode>
                <c:ptCount val="31"/>
                <c:pt idx="0">
                  <c:v>0.11175671226425714</c:v>
                </c:pt>
                <c:pt idx="1">
                  <c:v>0.11732617467351025</c:v>
                </c:pt>
                <c:pt idx="2">
                  <c:v>0.11923660281770367</c:v>
                </c:pt>
                <c:pt idx="3">
                  <c:v>0.12060147613936344</c:v>
                </c:pt>
                <c:pt idx="4">
                  <c:v>0.12753827023594733</c:v>
                </c:pt>
                <c:pt idx="5">
                  <c:v>0.13115482191472777</c:v>
                </c:pt>
                <c:pt idx="6">
                  <c:v>0.12525675247959392</c:v>
                </c:pt>
                <c:pt idx="7">
                  <c:v>0.12788883843275284</c:v>
                </c:pt>
                <c:pt idx="8">
                  <c:v>0.12574339982508181</c:v>
                </c:pt>
                <c:pt idx="9">
                  <c:v>0.12254623916346</c:v>
                </c:pt>
                <c:pt idx="10">
                  <c:v>0.12370454904395693</c:v>
                </c:pt>
                <c:pt idx="11">
                  <c:v>0.12819832560005556</c:v>
                </c:pt>
                <c:pt idx="12">
                  <c:v>0.12508114696243292</c:v>
                </c:pt>
                <c:pt idx="13">
                  <c:v>0.12786278443735982</c:v>
                </c:pt>
                <c:pt idx="14">
                  <c:v>0.12714186025385332</c:v>
                </c:pt>
                <c:pt idx="15">
                  <c:v>0.12235855364069465</c:v>
                </c:pt>
                <c:pt idx="16">
                  <c:v>0.11771010754136389</c:v>
                </c:pt>
                <c:pt idx="17">
                  <c:v>0.11247629729389381</c:v>
                </c:pt>
                <c:pt idx="18">
                  <c:v>0.11222109540754482</c:v>
                </c:pt>
                <c:pt idx="19">
                  <c:v>0.11592159415002277</c:v>
                </c:pt>
                <c:pt idx="20">
                  <c:v>0.11827648049598199</c:v>
                </c:pt>
                <c:pt idx="21">
                  <c:v>0.12079684140638178</c:v>
                </c:pt>
                <c:pt idx="22">
                  <c:v>0.13683918011652227</c:v>
                </c:pt>
                <c:pt idx="23">
                  <c:v>0.13326985603289593</c:v>
                </c:pt>
                <c:pt idx="24">
                  <c:v>0.12491981767282212</c:v>
                </c:pt>
                <c:pt idx="25">
                  <c:v>0.12608181308760349</c:v>
                </c:pt>
                <c:pt idx="26">
                  <c:v>0.12838600642065129</c:v>
                </c:pt>
                <c:pt idx="27">
                  <c:v>0.12682169687896916</c:v>
                </c:pt>
                <c:pt idx="28">
                  <c:v>0.12383688555680196</c:v>
                </c:pt>
                <c:pt idx="29">
                  <c:v>0.12272462876999214</c:v>
                </c:pt>
                <c:pt idx="30">
                  <c:v>0.12107329068207354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C1-44BB-8E8A-EB11FC9DC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26656"/>
        <c:axId val="155528192"/>
      </c:lineChart>
      <c:lineChart>
        <c:grouping val="standard"/>
        <c:varyColors val="0"/>
        <c:ser>
          <c:idx val="4"/>
          <c:order val="3"/>
          <c:tx>
            <c:strRef>
              <c:f>'3_2_3-3'!$E$1</c:f>
              <c:strCache>
                <c:ptCount val="1"/>
                <c:pt idx="0">
                  <c:v>Verg fjárfesting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'3_2_3-3'!$A$2:$A$32</c:f>
              <c:numCache>
                <c:formatCode>General</c:formatCode>
                <c:ptCount val="3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</c:numCache>
            </c:numRef>
          </c:cat>
          <c:val>
            <c:numRef>
              <c:f>'3_2_3-3'!$E$2:$E$32</c:f>
              <c:numCache>
                <c:formatCode>General</c:formatCode>
                <c:ptCount val="31"/>
                <c:pt idx="0">
                  <c:v>2.6847506164982896E-2</c:v>
                </c:pt>
                <c:pt idx="1">
                  <c:v>3.0782538297325458E-2</c:v>
                </c:pt>
                <c:pt idx="2">
                  <c:v>2.7199916568131564E-2</c:v>
                </c:pt>
                <c:pt idx="3">
                  <c:v>2.6175752265115412E-2</c:v>
                </c:pt>
                <c:pt idx="4">
                  <c:v>2.4351979769124496E-2</c:v>
                </c:pt>
                <c:pt idx="5">
                  <c:v>2.7146234942679245E-2</c:v>
                </c:pt>
                <c:pt idx="6">
                  <c:v>2.4133603868836308E-2</c:v>
                </c:pt>
                <c:pt idx="7">
                  <c:v>1.9489167423508709E-2</c:v>
                </c:pt>
                <c:pt idx="8">
                  <c:v>1.9435185638435007E-2</c:v>
                </c:pt>
                <c:pt idx="9">
                  <c:v>2.2606101643821593E-2</c:v>
                </c:pt>
                <c:pt idx="10">
                  <c:v>2.4674019488244082E-2</c:v>
                </c:pt>
                <c:pt idx="11">
                  <c:v>2.6197578864491994E-2</c:v>
                </c:pt>
                <c:pt idx="12">
                  <c:v>2.0128108999165357E-2</c:v>
                </c:pt>
                <c:pt idx="13">
                  <c:v>1.6943228051528345E-2</c:v>
                </c:pt>
                <c:pt idx="14">
                  <c:v>1.5139928889635586E-2</c:v>
                </c:pt>
                <c:pt idx="15">
                  <c:v>1.6453856459876577E-2</c:v>
                </c:pt>
                <c:pt idx="16">
                  <c:v>1.7644697018731184E-2</c:v>
                </c:pt>
                <c:pt idx="17">
                  <c:v>1.8373944598692772E-2</c:v>
                </c:pt>
                <c:pt idx="18">
                  <c:v>1.6741545813686406E-2</c:v>
                </c:pt>
                <c:pt idx="19">
                  <c:v>1.7512517518629169E-2</c:v>
                </c:pt>
                <c:pt idx="20">
                  <c:v>1.9863281361998976E-2</c:v>
                </c:pt>
                <c:pt idx="21">
                  <c:v>1.8823187167030984E-2</c:v>
                </c:pt>
                <c:pt idx="22">
                  <c:v>2.2938080317121516E-2</c:v>
                </c:pt>
                <c:pt idx="23">
                  <c:v>2.6317768610814325E-2</c:v>
                </c:pt>
                <c:pt idx="24">
                  <c:v>2.4054698153363831E-2</c:v>
                </c:pt>
                <c:pt idx="25">
                  <c:v>2.2035131685449225E-2</c:v>
                </c:pt>
                <c:pt idx="26">
                  <c:v>2.2493444478118317E-2</c:v>
                </c:pt>
                <c:pt idx="27">
                  <c:v>2.3048852116274783E-2</c:v>
                </c:pt>
                <c:pt idx="28">
                  <c:v>2.3766675005850876E-2</c:v>
                </c:pt>
                <c:pt idx="29">
                  <c:v>2.2050132675015013E-2</c:v>
                </c:pt>
                <c:pt idx="30">
                  <c:v>2.1854384599652259E-2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C1-44BB-8E8A-EB11FC9DC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283680"/>
        <c:axId val="1960621680"/>
      </c:lineChart>
      <c:catAx>
        <c:axId val="15552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 anchor="ctr" anchorCtr="0"/>
          <a:lstStyle/>
          <a:p>
            <a:pPr>
              <a:defRPr sz="700">
                <a:latin typeface="FiraGO Light" panose="020B0403050000020004" pitchFamily="34" charset="0"/>
                <a:cs typeface="FiraGO Light" panose="020B0403050000020004" pitchFamily="34" charset="0"/>
              </a:defRPr>
            </a:pPr>
            <a:endParaRPr lang="is-IS"/>
          </a:p>
        </c:txPr>
        <c:crossAx val="155528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5528192"/>
        <c:scaling>
          <c:orientation val="minMax"/>
        </c:scaling>
        <c:delete val="0"/>
        <c:axPos val="l"/>
        <c:majorGridlines>
          <c:spPr>
            <a:ln w="6350" cmpd="sng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is-IS"/>
          </a:p>
        </c:txPr>
        <c:crossAx val="155526656"/>
        <c:crossesAt val="1"/>
        <c:crossBetween val="between"/>
      </c:valAx>
      <c:valAx>
        <c:axId val="1960621680"/>
        <c:scaling>
          <c:orientation val="minMax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txPr>
          <a:bodyPr/>
          <a:lstStyle/>
          <a:p>
            <a:pPr algn="ctr">
              <a:defRPr lang="en-US" sz="700" b="0" i="0" u="none" strike="noStrike" kern="1200" baseline="0">
                <a:solidFill>
                  <a:srgbClr val="000000"/>
                </a:solidFill>
                <a:latin typeface="FiraGO Light" panose="020B0403050000020004" pitchFamily="34" charset="0"/>
                <a:ea typeface="times new roman"/>
                <a:cs typeface="FiraGO Light" panose="020B0403050000020004" pitchFamily="34" charset="0"/>
              </a:defRPr>
            </a:pPr>
            <a:endParaRPr lang="is-IS"/>
          </a:p>
        </c:txPr>
        <c:crossAx val="1538283680"/>
        <c:crosses val="max"/>
        <c:crossBetween val="between"/>
      </c:valAx>
      <c:catAx>
        <c:axId val="153828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60621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1095407129472244E-2"/>
          <c:y val="0.88562766298292339"/>
          <c:w val="0.93286166978255525"/>
          <c:h val="9.6052668193642554E-2"/>
        </c:manualLayout>
      </c:layout>
      <c:overlay val="0"/>
      <c:txPr>
        <a:bodyPr/>
        <a:lstStyle/>
        <a:p>
          <a:pPr>
            <a:defRPr sz="700"/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/>
            </a:pP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Vaxtagjöld ríkissjóðs ná jafnvægi á svipuðum slóðum og í fjármálaáætlun 2023-2027, 1,9% af VLF</a:t>
            </a:r>
          </a:p>
        </c:rich>
      </c:tx>
      <c:layout>
        <c:manualLayout>
          <c:xMode val="edge"/>
          <c:yMode val="edge"/>
          <c:x val="9.8445631147317664E-2"/>
          <c:y val="3.65483963894757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26248299557012"/>
          <c:y val="0.2922372389035981"/>
          <c:w val="0.83304705843808358"/>
          <c:h val="0.47431488343368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'3_2_3-4'!$B$1</c:f>
              <c:strCache>
                <c:ptCount val="1"/>
                <c:pt idx="0">
                  <c:v>Vaxtagjöld af lánum</c:v>
                </c:pt>
              </c:strCache>
            </c:strRef>
          </c:tx>
          <c:spPr>
            <a:solidFill>
              <a:srgbClr val="003D85"/>
            </a:solidFill>
            <a:ln w="19050" cmpd="sng">
              <a:solidFill>
                <a:srgbClr val="003D85"/>
              </a:solidFill>
              <a:prstDash val="solid"/>
            </a:ln>
          </c:spPr>
          <c:invertIfNegative val="0"/>
          <c:cat>
            <c:strLit>
              <c:ptCount val="22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  <c:pt idx="15">
                <c:v>2022</c:v>
              </c:pt>
              <c:pt idx="16">
                <c:v>2023</c:v>
              </c:pt>
              <c:pt idx="17">
                <c:v>2024</c:v>
              </c:pt>
              <c:pt idx="18">
                <c:v>2025</c:v>
              </c:pt>
              <c:pt idx="19">
                <c:v>2026</c:v>
              </c:pt>
              <c:pt idx="20">
                <c:v>2027</c:v>
              </c:pt>
              <c:pt idx="21">
                <c:v>2028</c:v>
              </c:pt>
            </c:strLit>
          </c:cat>
          <c:val>
            <c:numRef>
              <c:f>'3_2_3-4'!$B$2:$B$23</c:f>
              <c:numCache>
                <c:formatCode>0.0</c:formatCode>
                <c:ptCount val="22"/>
                <c:pt idx="0">
                  <c:v>22.22</c:v>
                </c:pt>
                <c:pt idx="1">
                  <c:v>35.496000000000002</c:v>
                </c:pt>
                <c:pt idx="2">
                  <c:v>84.341999999999999</c:v>
                </c:pt>
                <c:pt idx="3">
                  <c:v>68.102000000000004</c:v>
                </c:pt>
                <c:pt idx="4">
                  <c:v>65.587999999999994</c:v>
                </c:pt>
                <c:pt idx="5">
                  <c:v>75.625</c:v>
                </c:pt>
                <c:pt idx="6">
                  <c:v>74.406000000000006</c:v>
                </c:pt>
                <c:pt idx="7">
                  <c:v>78.554000000000002</c:v>
                </c:pt>
                <c:pt idx="8">
                  <c:v>79.347999999999999</c:v>
                </c:pt>
                <c:pt idx="9">
                  <c:v>70.388000000000005</c:v>
                </c:pt>
                <c:pt idx="10">
                  <c:v>73.947156191000005</c:v>
                </c:pt>
                <c:pt idx="11">
                  <c:v>57.353781089790154</c:v>
                </c:pt>
                <c:pt idx="12">
                  <c:v>41.292000000000002</c:v>
                </c:pt>
                <c:pt idx="13">
                  <c:v>36.573999999999998</c:v>
                </c:pt>
                <c:pt idx="14">
                  <c:v>0</c:v>
                </c:pt>
                <c:pt idx="15">
                  <c:v>0</c:v>
                </c:pt>
                <c:pt idx="16">
                  <c:v>45</c:v>
                </c:pt>
                <c:pt idx="17">
                  <c:v>47.5</c:v>
                </c:pt>
                <c:pt idx="18">
                  <c:v>51</c:v>
                </c:pt>
                <c:pt idx="19">
                  <c:v>58.1</c:v>
                </c:pt>
                <c:pt idx="20">
                  <c:v>65</c:v>
                </c:pt>
                <c:pt idx="21">
                  <c:v>71.2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8-488D-86E4-A9006CD3E7E3}"/>
            </c:ext>
          </c:extLst>
        </c:ser>
        <c:ser>
          <c:idx val="1"/>
          <c:order val="1"/>
          <c:tx>
            <c:strRef>
              <c:f>'3_2_3-4'!$C$1</c:f>
              <c:strCache>
                <c:ptCount val="1"/>
                <c:pt idx="0">
                  <c:v>Verðbætur</c:v>
                </c:pt>
              </c:strCache>
            </c:strRef>
          </c:tx>
          <c:spPr>
            <a:solidFill>
              <a:srgbClr val="00B050"/>
            </a:solidFill>
            <a:ln w="19050">
              <a:solidFill>
                <a:srgbClr val="00B050"/>
              </a:solidFill>
              <a:prstDash val="solid"/>
            </a:ln>
          </c:spPr>
          <c:invertIfNegative val="0"/>
          <c:cat>
            <c:strLit>
              <c:ptCount val="22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  <c:pt idx="15">
                <c:v>2022</c:v>
              </c:pt>
              <c:pt idx="16">
                <c:v>2023</c:v>
              </c:pt>
              <c:pt idx="17">
                <c:v>2024</c:v>
              </c:pt>
              <c:pt idx="18">
                <c:v>2025</c:v>
              </c:pt>
              <c:pt idx="19">
                <c:v>2026</c:v>
              </c:pt>
              <c:pt idx="20">
                <c:v>2027</c:v>
              </c:pt>
              <c:pt idx="21">
                <c:v>2028</c:v>
              </c:pt>
            </c:strLit>
          </c:cat>
          <c:val>
            <c:numRef>
              <c:f>'3_2_3-4'!$C$2:$C$23</c:f>
              <c:numCache>
                <c:formatCode>0.0</c:formatCode>
                <c:ptCount val="22"/>
                <c:pt idx="0">
                  <c:v>2.3719999999999999</c:v>
                </c:pt>
                <c:pt idx="1">
                  <c:v>7.4649999999999999</c:v>
                </c:pt>
                <c:pt idx="2">
                  <c:v>27.745999999999999</c:v>
                </c:pt>
                <c:pt idx="3">
                  <c:v>5.9660000000000002</c:v>
                </c:pt>
                <c:pt idx="4">
                  <c:v>15.942</c:v>
                </c:pt>
                <c:pt idx="5">
                  <c:v>17.210999999999999</c:v>
                </c:pt>
                <c:pt idx="6">
                  <c:v>15.058999999999999</c:v>
                </c:pt>
                <c:pt idx="7">
                  <c:v>2.6659999999999999</c:v>
                </c:pt>
                <c:pt idx="8">
                  <c:v>5.2610000000000001</c:v>
                </c:pt>
                <c:pt idx="9">
                  <c:v>4.9379999999999997</c:v>
                </c:pt>
                <c:pt idx="10">
                  <c:v>4.4589999999999996</c:v>
                </c:pt>
                <c:pt idx="11">
                  <c:v>6.9202189102098437</c:v>
                </c:pt>
                <c:pt idx="12">
                  <c:v>7.9</c:v>
                </c:pt>
                <c:pt idx="13">
                  <c:v>7.8444379999999994</c:v>
                </c:pt>
                <c:pt idx="14">
                  <c:v>20.5</c:v>
                </c:pt>
                <c:pt idx="15">
                  <c:v>54.5</c:v>
                </c:pt>
                <c:pt idx="16">
                  <c:v>50.7</c:v>
                </c:pt>
                <c:pt idx="17">
                  <c:v>31.200000000000006</c:v>
                </c:pt>
                <c:pt idx="18">
                  <c:v>21.1</c:v>
                </c:pt>
                <c:pt idx="19">
                  <c:v>17</c:v>
                </c:pt>
                <c:pt idx="20">
                  <c:v>14.600000000000001</c:v>
                </c:pt>
                <c:pt idx="21">
                  <c:v>14.400000000000002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D8-488D-86E4-A9006CD3E7E3}"/>
            </c:ext>
          </c:extLst>
        </c:ser>
        <c:ser>
          <c:idx val="2"/>
          <c:order val="2"/>
          <c:tx>
            <c:strRef>
              <c:f>'3_2_3-4'!$D$1</c:f>
              <c:strCache>
                <c:ptCount val="1"/>
                <c:pt idx="0">
                  <c:v>Vextir af ófjármögnuðum lífeyrisskuldbindingum</c:v>
                </c:pt>
              </c:strCache>
            </c:strRef>
          </c:tx>
          <c:spPr>
            <a:solidFill>
              <a:srgbClr val="FDC41B"/>
            </a:solidFill>
            <a:ln w="19050">
              <a:solidFill>
                <a:srgbClr val="FDC41B"/>
              </a:solidFill>
            </a:ln>
          </c:spPr>
          <c:invertIfNegative val="0"/>
          <c:cat>
            <c:strLit>
              <c:ptCount val="22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  <c:pt idx="15">
                <c:v>2022</c:v>
              </c:pt>
              <c:pt idx="16">
                <c:v>2023</c:v>
              </c:pt>
              <c:pt idx="17">
                <c:v>2024</c:v>
              </c:pt>
              <c:pt idx="18">
                <c:v>2025</c:v>
              </c:pt>
              <c:pt idx="19">
                <c:v>2026</c:v>
              </c:pt>
              <c:pt idx="20">
                <c:v>2027</c:v>
              </c:pt>
              <c:pt idx="21">
                <c:v>2028</c:v>
              </c:pt>
            </c:strLit>
          </c:cat>
          <c:val>
            <c:numRef>
              <c:f>'3_2_3-4'!$D$2:$D$23</c:f>
              <c:numCache>
                <c:formatCode>0.0</c:formatCode>
                <c:ptCount val="22"/>
                <c:pt idx="0">
                  <c:v>4.4072899999999988</c:v>
                </c:pt>
                <c:pt idx="1">
                  <c:v>4.6130399999999989</c:v>
                </c:pt>
                <c:pt idx="2">
                  <c:v>5.7359099999999996</c:v>
                </c:pt>
                <c:pt idx="3">
                  <c:v>6.8274600000000003</c:v>
                </c:pt>
                <c:pt idx="4">
                  <c:v>7.1810799999999988</c:v>
                </c:pt>
                <c:pt idx="5">
                  <c:v>7.6147</c:v>
                </c:pt>
                <c:pt idx="6">
                  <c:v>7.9620499999999996</c:v>
                </c:pt>
                <c:pt idx="7">
                  <c:v>8.4334100000000003</c:v>
                </c:pt>
                <c:pt idx="8">
                  <c:v>9.440299999999997</c:v>
                </c:pt>
                <c:pt idx="9">
                  <c:v>11.19698</c:v>
                </c:pt>
                <c:pt idx="10">
                  <c:v>12.2</c:v>
                </c:pt>
                <c:pt idx="11">
                  <c:v>12.927</c:v>
                </c:pt>
                <c:pt idx="12">
                  <c:v>13.478999999999999</c:v>
                </c:pt>
                <c:pt idx="13">
                  <c:v>0</c:v>
                </c:pt>
                <c:pt idx="14">
                  <c:v>15.715999999999999</c:v>
                </c:pt>
                <c:pt idx="15">
                  <c:v>16.576746707839913</c:v>
                </c:pt>
                <c:pt idx="16">
                  <c:v>17.7</c:v>
                </c:pt>
                <c:pt idx="17">
                  <c:v>18.2</c:v>
                </c:pt>
                <c:pt idx="18">
                  <c:v>18.399999999999999</c:v>
                </c:pt>
                <c:pt idx="19">
                  <c:v>18.399999999999999</c:v>
                </c:pt>
                <c:pt idx="20">
                  <c:v>18.399999999999999</c:v>
                </c:pt>
                <c:pt idx="21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D8-488D-86E4-A9006CD3E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103744"/>
        <c:axId val="160134656"/>
      </c:barChart>
      <c:lineChart>
        <c:grouping val="standard"/>
        <c:varyColors val="0"/>
        <c:ser>
          <c:idx val="3"/>
          <c:order val="3"/>
          <c:tx>
            <c:strRef>
              <c:f>'3_2_3-4'!$E$1</c:f>
              <c:strCache>
                <c:ptCount val="1"/>
                <c:pt idx="0">
                  <c:v>Vaxtagjöld í FÁ 2023-2027, % af VLF, h. ás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'3_2_3-4'!$A$2:$A$23</c:f>
              <c:strCache>
                <c:ptCount val="2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</c:strCache>
            </c:strRef>
          </c:cat>
          <c:val>
            <c:numRef>
              <c:f>'3_2_3-4'!$E$2:$E$23</c:f>
              <c:numCache>
                <c:formatCode>0.0%</c:formatCode>
                <c:ptCount val="22"/>
                <c:pt idx="0">
                  <c:v>2.0908662238247781E-2</c:v>
                </c:pt>
                <c:pt idx="1">
                  <c:v>2.9927838326649366E-2</c:v>
                </c:pt>
                <c:pt idx="2">
                  <c:v>7.2445008611090433E-2</c:v>
                </c:pt>
                <c:pt idx="3">
                  <c:v>4.8124359371718779E-2</c:v>
                </c:pt>
                <c:pt idx="4">
                  <c:v>5.026097883920138E-2</c:v>
                </c:pt>
                <c:pt idx="5">
                  <c:v>5.4440102755316612E-2</c:v>
                </c:pt>
                <c:pt idx="6">
                  <c:v>4.9451690382337155E-2</c:v>
                </c:pt>
                <c:pt idx="7">
                  <c:v>4.2971208228685366E-2</c:v>
                </c:pt>
                <c:pt idx="8">
                  <c:v>4.0699042083252548E-2</c:v>
                </c:pt>
                <c:pt idx="9">
                  <c:v>3.4443107336423771E-2</c:v>
                </c:pt>
                <c:pt idx="10">
                  <c:v>3.4295065211458628E-2</c:v>
                </c:pt>
                <c:pt idx="11">
                  <c:v>2.718259885517672E-2</c:v>
                </c:pt>
                <c:pt idx="12">
                  <c:v>2.0580602131455638E-2</c:v>
                </c:pt>
                <c:pt idx="13">
                  <c:v>2.0065262154315602E-2</c:v>
                </c:pt>
                <c:pt idx="14">
                  <c:v>2.2084176747710509E-2</c:v>
                </c:pt>
                <c:pt idx="15">
                  <c:v>2.3724135655735869E-2</c:v>
                </c:pt>
                <c:pt idx="16">
                  <c:v>1.9941069320757496E-2</c:v>
                </c:pt>
                <c:pt idx="17">
                  <c:v>1.9214372134257186E-2</c:v>
                </c:pt>
                <c:pt idx="18">
                  <c:v>1.9236408977836982E-2</c:v>
                </c:pt>
                <c:pt idx="19">
                  <c:v>1.9403445104224027E-2</c:v>
                </c:pt>
                <c:pt idx="20">
                  <c:v>1.9466847368688464E-2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D8-488D-86E4-A9006CD3E7E3}"/>
            </c:ext>
          </c:extLst>
        </c:ser>
        <c:ser>
          <c:idx val="4"/>
          <c:order val="4"/>
          <c:tx>
            <c:strRef>
              <c:f>'3_2_3-4'!$F$1</c:f>
              <c:strCache>
                <c:ptCount val="1"/>
                <c:pt idx="0">
                  <c:v>Vaxtagjöld, % af VLF, h. ás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'3_2_3-4'!$A$2:$A$23</c:f>
              <c:strCache>
                <c:ptCount val="2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</c:strCache>
            </c:strRef>
          </c:cat>
          <c:val>
            <c:numRef>
              <c:f>'3_2_3-4'!$F$2:$F$23</c:f>
              <c:numCache>
                <c:formatCode>0.0%</c:formatCode>
                <c:ptCount val="22"/>
                <c:pt idx="0">
                  <c:v>2.1000000000000001E-2</c:v>
                </c:pt>
                <c:pt idx="1">
                  <c:v>0.03</c:v>
                </c:pt>
                <c:pt idx="2" formatCode="0.0">
                  <c:v>7.1999999999999995E-2</c:v>
                </c:pt>
                <c:pt idx="3">
                  <c:v>4.8000000000000001E-2</c:v>
                </c:pt>
                <c:pt idx="4">
                  <c:v>0.05</c:v>
                </c:pt>
                <c:pt idx="5">
                  <c:v>5.3999999999999999E-2</c:v>
                </c:pt>
                <c:pt idx="6">
                  <c:v>4.9000000000000002E-2</c:v>
                </c:pt>
                <c:pt idx="7">
                  <c:v>4.2999999999999997E-2</c:v>
                </c:pt>
                <c:pt idx="8">
                  <c:v>4.1000000000000002E-2</c:v>
                </c:pt>
                <c:pt idx="9">
                  <c:v>3.4000000000000002E-2</c:v>
                </c:pt>
                <c:pt idx="10">
                  <c:v>3.4000000000000002E-2</c:v>
                </c:pt>
                <c:pt idx="11">
                  <c:v>2.7E-2</c:v>
                </c:pt>
                <c:pt idx="12">
                  <c:v>2.1000000000000001E-2</c:v>
                </c:pt>
                <c:pt idx="13">
                  <c:v>0.02</c:v>
                </c:pt>
                <c:pt idx="14">
                  <c:v>2.1999999999999999E-2</c:v>
                </c:pt>
                <c:pt idx="15">
                  <c:v>2.9000000000000001E-2</c:v>
                </c:pt>
                <c:pt idx="16">
                  <c:v>2.8000000000000001E-2</c:v>
                </c:pt>
                <c:pt idx="17">
                  <c:v>2.1999999999999999E-2</c:v>
                </c:pt>
                <c:pt idx="18">
                  <c:v>1.9E-2</c:v>
                </c:pt>
                <c:pt idx="19">
                  <c:v>1.9E-2</c:v>
                </c:pt>
                <c:pt idx="20">
                  <c:v>1.9E-2</c:v>
                </c:pt>
                <c:pt idx="21">
                  <c:v>1.9E-2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D8-488D-86E4-A9006CD3E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1858207"/>
        <c:axId val="1530370255"/>
      </c:lineChart>
      <c:catAx>
        <c:axId val="15310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 </a:t>
                </a:r>
              </a:p>
            </c:rich>
          </c:tx>
          <c:layout>
            <c:manualLayout>
              <c:xMode val="edge"/>
              <c:yMode val="edge"/>
              <c:x val="0.49481865284974091"/>
              <c:y val="0.85844748858447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is-IS"/>
          </a:p>
        </c:txPr>
        <c:crossAx val="160134656"/>
        <c:crosses val="autoZero"/>
        <c:auto val="0"/>
        <c:lblAlgn val="ctr"/>
        <c:lblOffset val="100"/>
        <c:noMultiLvlLbl val="0"/>
      </c:catAx>
      <c:valAx>
        <c:axId val="160134656"/>
        <c:scaling>
          <c:orientation val="minMax"/>
          <c:max val="120"/>
          <c:min val="0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/>
                </a:pPr>
                <a:r>
                  <a:rPr lang="is-IS" sz="700"/>
                  <a:t>ma.kr.</a:t>
                </a:r>
              </a:p>
            </c:rich>
          </c:tx>
          <c:layout>
            <c:manualLayout>
              <c:xMode val="edge"/>
              <c:yMode val="edge"/>
              <c:x val="7.7129315146286335E-4"/>
              <c:y val="0.188697506561679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cross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is-IS"/>
          </a:p>
        </c:txPr>
        <c:crossAx val="153103744"/>
        <c:crosses val="autoZero"/>
        <c:crossBetween val="between"/>
      </c:valAx>
      <c:valAx>
        <c:axId val="1530370255"/>
        <c:scaling>
          <c:orientation val="minMax"/>
          <c:max val="0.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crossAx val="1931858207"/>
        <c:crosses val="max"/>
        <c:crossBetween val="between"/>
      </c:valAx>
      <c:catAx>
        <c:axId val="19318582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0370255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86176838118188992"/>
          <c:w val="0.97332002513770288"/>
          <c:h val="0.13823188397457845"/>
        </c:manualLayout>
      </c:layout>
      <c:overlay val="0"/>
      <c:txPr>
        <a:bodyPr/>
        <a:lstStyle/>
        <a:p>
          <a:pPr>
            <a:defRPr sz="700"/>
          </a:pPr>
          <a:endParaRPr lang="is-IS"/>
        </a:p>
      </c:txPr>
    </c:legend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Húsnæðisstuðingur</a:t>
            </a:r>
            <a:r>
              <a:rPr lang="is-IS" baseline="0"/>
              <a:t> ríkissjóðs í formi útgjalda og skattstyrkja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is-IS" sz="900" baseline="0">
                <a:latin typeface="FiraGO Light" panose="020B0403050000020004" pitchFamily="34" charset="0"/>
                <a:cs typeface="FiraGO Light" panose="020B0403050000020004" pitchFamily="34" charset="0"/>
              </a:rPr>
              <a:t>Ma. kr. (á verðlagi hvers árs)</a:t>
            </a:r>
            <a:endParaRPr lang="is-IS" sz="9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320207786526684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0666195591"/>
          <c:y val="0.13588338864125774"/>
          <c:w val="0.85566877955266007"/>
          <c:h val="0.49423823040449882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'R6-1'!$A$2</c:f>
              <c:strCache>
                <c:ptCount val="1"/>
                <c:pt idx="0">
                  <c:v>Stofnframlög*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numRef>
              <c:f>'R6-1'!$B$1:$E$1</c:f>
              <c:numCache>
                <c:formatCode>General</c:formatCode>
                <c:ptCount val="4"/>
                <c:pt idx="0">
                  <c:v>2017</c:v>
                </c:pt>
                <c:pt idx="1">
                  <c:v>2019</c:v>
                </c:pt>
                <c:pt idx="2">
                  <c:v>2022</c:v>
                </c:pt>
                <c:pt idx="3">
                  <c:v>2028</c:v>
                </c:pt>
              </c:numCache>
            </c:numRef>
          </c:cat>
          <c:val>
            <c:numRef>
              <c:f>'R6-1'!$B$2:$E$2</c:f>
              <c:numCache>
                <c:formatCode>General</c:formatCode>
                <c:ptCount val="4"/>
                <c:pt idx="0">
                  <c:v>1.5</c:v>
                </c:pt>
                <c:pt idx="1">
                  <c:v>3.7031999999999998</c:v>
                </c:pt>
                <c:pt idx="2">
                  <c:v>3.7364000000000002</c:v>
                </c:pt>
                <c:pt idx="3">
                  <c:v>3.7364000000000002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A-41DE-966F-5AB95E5B5E05}"/>
            </c:ext>
          </c:extLst>
        </c:ser>
        <c:ser>
          <c:idx val="0"/>
          <c:order val="1"/>
          <c:tx>
            <c:strRef>
              <c:f>'R6-1'!$A$3</c:f>
              <c:strCache>
                <c:ptCount val="1"/>
                <c:pt idx="0">
                  <c:v>Húsnæðisbætur*</c:v>
                </c:pt>
              </c:strCache>
            </c:strRef>
          </c:tx>
          <c:spPr>
            <a:solidFill>
              <a:srgbClr val="CA003B"/>
            </a:solidFill>
            <a:ln w="19050">
              <a:noFill/>
            </a:ln>
            <a:effectLst/>
          </c:spPr>
          <c:invertIfNegative val="0"/>
          <c:cat>
            <c:numRef>
              <c:f>'R6-1'!$B$1:$E$1</c:f>
              <c:numCache>
                <c:formatCode>General</c:formatCode>
                <c:ptCount val="4"/>
                <c:pt idx="0">
                  <c:v>2017</c:v>
                </c:pt>
                <c:pt idx="1">
                  <c:v>2019</c:v>
                </c:pt>
                <c:pt idx="2">
                  <c:v>2022</c:v>
                </c:pt>
                <c:pt idx="3">
                  <c:v>2028</c:v>
                </c:pt>
              </c:numCache>
            </c:numRef>
          </c:cat>
          <c:val>
            <c:numRef>
              <c:f>'R6-1'!$B$3:$E$3</c:f>
              <c:numCache>
                <c:formatCode>General</c:formatCode>
                <c:ptCount val="4"/>
                <c:pt idx="0">
                  <c:v>6.4178999999999995</c:v>
                </c:pt>
                <c:pt idx="1">
                  <c:v>6.1681999999999997</c:v>
                </c:pt>
                <c:pt idx="2">
                  <c:v>6.9531999999999998</c:v>
                </c:pt>
                <c:pt idx="3">
                  <c:v>9.5532000000000004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9A-41DE-966F-5AB95E5B5E05}"/>
            </c:ext>
          </c:extLst>
        </c:ser>
        <c:ser>
          <c:idx val="2"/>
          <c:order val="2"/>
          <c:tx>
            <c:strRef>
              <c:f>'R6-1'!$A$4</c:f>
              <c:strCache>
                <c:ptCount val="1"/>
                <c:pt idx="0">
                  <c:v>Vaxtabætur*</c:v>
                </c:pt>
              </c:strCache>
            </c:strRef>
          </c:tx>
          <c:spPr>
            <a:solidFill>
              <a:srgbClr val="FDC41B"/>
            </a:solidFill>
            <a:ln>
              <a:noFill/>
            </a:ln>
            <a:effectLst/>
          </c:spPr>
          <c:invertIfNegative val="0"/>
          <c:cat>
            <c:numRef>
              <c:f>'R6-1'!$B$1:$E$1</c:f>
              <c:numCache>
                <c:formatCode>General</c:formatCode>
                <c:ptCount val="4"/>
                <c:pt idx="0">
                  <c:v>2017</c:v>
                </c:pt>
                <c:pt idx="1">
                  <c:v>2019</c:v>
                </c:pt>
                <c:pt idx="2">
                  <c:v>2022</c:v>
                </c:pt>
                <c:pt idx="3">
                  <c:v>2028</c:v>
                </c:pt>
              </c:numCache>
            </c:numRef>
          </c:cat>
          <c:val>
            <c:numRef>
              <c:f>'R6-1'!$B$4:$E$4</c:f>
              <c:numCache>
                <c:formatCode>General</c:formatCode>
                <c:ptCount val="4"/>
                <c:pt idx="0">
                  <c:v>6.1379999999999999</c:v>
                </c:pt>
                <c:pt idx="1">
                  <c:v>3.4</c:v>
                </c:pt>
                <c:pt idx="2">
                  <c:v>2.2000000000000002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9A-41DE-966F-5AB95E5B5E05}"/>
            </c:ext>
          </c:extLst>
        </c:ser>
        <c:ser>
          <c:idx val="3"/>
          <c:order val="3"/>
          <c:tx>
            <c:strRef>
              <c:f>'R6-1'!$A$5</c:f>
              <c:strCache>
                <c:ptCount val="1"/>
                <c:pt idx="0">
                  <c:v>Skattfrjáls ráðstöfun - almennt úrræði</c:v>
                </c:pt>
              </c:strCache>
            </c:strRef>
          </c:tx>
          <c:spPr>
            <a:solidFill>
              <a:srgbClr val="09A3AB"/>
            </a:solidFill>
            <a:ln>
              <a:noFill/>
            </a:ln>
            <a:effectLst/>
          </c:spPr>
          <c:invertIfNegative val="0"/>
          <c:cat>
            <c:numRef>
              <c:f>'R6-1'!$B$1:$E$1</c:f>
              <c:numCache>
                <c:formatCode>General</c:formatCode>
                <c:ptCount val="4"/>
                <c:pt idx="0">
                  <c:v>2017</c:v>
                </c:pt>
                <c:pt idx="1">
                  <c:v>2019</c:v>
                </c:pt>
                <c:pt idx="2">
                  <c:v>2022</c:v>
                </c:pt>
                <c:pt idx="3">
                  <c:v>2028</c:v>
                </c:pt>
              </c:numCache>
            </c:numRef>
          </c:cat>
          <c:val>
            <c:numRef>
              <c:f>'R6-1'!$B$5:$E$5</c:f>
              <c:numCache>
                <c:formatCode>General</c:formatCode>
                <c:ptCount val="4"/>
                <c:pt idx="0">
                  <c:v>2.2999999999999998</c:v>
                </c:pt>
                <c:pt idx="1">
                  <c:v>3.1790592268949998</c:v>
                </c:pt>
                <c:pt idx="2">
                  <c:v>3.2469999999999999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9A-41DE-966F-5AB95E5B5E05}"/>
            </c:ext>
          </c:extLst>
        </c:ser>
        <c:ser>
          <c:idx val="4"/>
          <c:order val="4"/>
          <c:tx>
            <c:strRef>
              <c:f>'R6-1'!$A$6</c:f>
              <c:strCache>
                <c:ptCount val="1"/>
                <c:pt idx="0">
                  <c:v>Skattfrjáls ráðstöfun - "Fyrsta fasteign"</c:v>
                </c:pt>
              </c:strCache>
            </c:strRef>
          </c:tx>
          <c:spPr>
            <a:solidFill>
              <a:srgbClr val="C75F93"/>
            </a:solidFill>
            <a:ln>
              <a:noFill/>
            </a:ln>
            <a:effectLst/>
          </c:spPr>
          <c:invertIfNegative val="0"/>
          <c:cat>
            <c:numRef>
              <c:f>'R6-1'!$B$1:$E$1</c:f>
              <c:numCache>
                <c:formatCode>General</c:formatCode>
                <c:ptCount val="4"/>
                <c:pt idx="0">
                  <c:v>2017</c:v>
                </c:pt>
                <c:pt idx="1">
                  <c:v>2019</c:v>
                </c:pt>
                <c:pt idx="2">
                  <c:v>2022</c:v>
                </c:pt>
                <c:pt idx="3">
                  <c:v>2028</c:v>
                </c:pt>
              </c:numCache>
            </c:numRef>
          </c:cat>
          <c:val>
            <c:numRef>
              <c:f>'R6-1'!$B$6:$E$6</c:f>
              <c:numCache>
                <c:formatCode>General</c:formatCode>
                <c:ptCount val="4"/>
                <c:pt idx="0">
                  <c:v>1.5108E-2</c:v>
                </c:pt>
                <c:pt idx="1">
                  <c:v>0.84480830012999997</c:v>
                </c:pt>
                <c:pt idx="2">
                  <c:v>1.6839999999999999</c:v>
                </c:pt>
                <c:pt idx="3">
                  <c:v>2.46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9A-41DE-966F-5AB95E5B5E05}"/>
            </c:ext>
          </c:extLst>
        </c:ser>
        <c:ser>
          <c:idx val="5"/>
          <c:order val="5"/>
          <c:tx>
            <c:strRef>
              <c:f>'R6-1'!$A$7</c:f>
              <c:strCache>
                <c:ptCount val="1"/>
                <c:pt idx="0">
                  <c:v>Afsláttur á fjárm.t.sk. vegna leigutekna</c:v>
                </c:pt>
              </c:strCache>
            </c:strRef>
          </c:tx>
          <c:spPr>
            <a:solidFill>
              <a:srgbClr val="60986E"/>
            </a:solidFill>
            <a:ln>
              <a:noFill/>
            </a:ln>
            <a:effectLst/>
          </c:spPr>
          <c:invertIfNegative val="0"/>
          <c:cat>
            <c:numRef>
              <c:f>'R6-1'!$B$1:$E$1</c:f>
              <c:numCache>
                <c:formatCode>General</c:formatCode>
                <c:ptCount val="4"/>
                <c:pt idx="0">
                  <c:v>2017</c:v>
                </c:pt>
                <c:pt idx="1">
                  <c:v>2019</c:v>
                </c:pt>
                <c:pt idx="2">
                  <c:v>2022</c:v>
                </c:pt>
                <c:pt idx="3">
                  <c:v>2028</c:v>
                </c:pt>
              </c:numCache>
            </c:numRef>
          </c:cat>
          <c:val>
            <c:numRef>
              <c:f>'R6-1'!$B$7:$E$7</c:f>
              <c:numCache>
                <c:formatCode>General</c:formatCode>
                <c:ptCount val="4"/>
                <c:pt idx="0">
                  <c:v>1.2075660000000001</c:v>
                </c:pt>
                <c:pt idx="1">
                  <c:v>1.5969956520000002</c:v>
                </c:pt>
                <c:pt idx="2">
                  <c:v>1.8069999999999999</c:v>
                </c:pt>
                <c:pt idx="3">
                  <c:v>2.4500000000000002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9A-41DE-966F-5AB95E5B5E05}"/>
            </c:ext>
          </c:extLst>
        </c:ser>
        <c:ser>
          <c:idx val="6"/>
          <c:order val="6"/>
          <c:tx>
            <c:strRef>
              <c:f>'R6-1'!$A$8</c:f>
              <c:strCache>
                <c:ptCount val="1"/>
                <c:pt idx="0">
                  <c:v>50% afsláttur á stimpilgjaldi v. fyrstu kaupa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'R6-1'!$B$1:$E$1</c:f>
              <c:numCache>
                <c:formatCode>General</c:formatCode>
                <c:ptCount val="4"/>
                <c:pt idx="0">
                  <c:v>2017</c:v>
                </c:pt>
                <c:pt idx="1">
                  <c:v>2019</c:v>
                </c:pt>
                <c:pt idx="2">
                  <c:v>2022</c:v>
                </c:pt>
                <c:pt idx="3">
                  <c:v>2028</c:v>
                </c:pt>
              </c:numCache>
            </c:numRef>
          </c:cat>
          <c:val>
            <c:numRef>
              <c:f>'R6-1'!$B$8:$E$8</c:f>
              <c:numCache>
                <c:formatCode>General</c:formatCode>
                <c:ptCount val="4"/>
                <c:pt idx="0">
                  <c:v>0.3</c:v>
                </c:pt>
                <c:pt idx="1">
                  <c:v>0.4</c:v>
                </c:pt>
                <c:pt idx="2">
                  <c:v>1.1020000000000001</c:v>
                </c:pt>
                <c:pt idx="3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9A-41DE-966F-5AB95E5B5E05}"/>
            </c:ext>
          </c:extLst>
        </c:ser>
        <c:ser>
          <c:idx val="7"/>
          <c:order val="7"/>
          <c:tx>
            <c:strRef>
              <c:f>'R6-1'!$A$9</c:f>
              <c:strCache>
                <c:ptCount val="1"/>
                <c:pt idx="0">
                  <c:v>Endurgr. VSK til byggjenda íbúðarhúsnæðis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'R6-1'!$B$1:$E$1</c:f>
              <c:numCache>
                <c:formatCode>General</c:formatCode>
                <c:ptCount val="4"/>
                <c:pt idx="0">
                  <c:v>2017</c:v>
                </c:pt>
                <c:pt idx="1">
                  <c:v>2019</c:v>
                </c:pt>
                <c:pt idx="2">
                  <c:v>2022</c:v>
                </c:pt>
                <c:pt idx="3">
                  <c:v>2028</c:v>
                </c:pt>
              </c:numCache>
            </c:numRef>
          </c:cat>
          <c:val>
            <c:numRef>
              <c:f>'R6-1'!$B$9:$E$9</c:f>
              <c:numCache>
                <c:formatCode>General</c:formatCode>
                <c:ptCount val="4"/>
                <c:pt idx="0">
                  <c:v>5.4507032040000007</c:v>
                </c:pt>
                <c:pt idx="1">
                  <c:v>8.9286723939999995</c:v>
                </c:pt>
                <c:pt idx="2">
                  <c:v>10.38</c:v>
                </c:pt>
                <c:pt idx="3">
                  <c:v>10.73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9A-41DE-966F-5AB95E5B5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catAx>
        <c:axId val="1588382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2378830768956885E-2"/>
          <c:y val="0.69802955633917996"/>
          <c:w val="0.91589558408224236"/>
          <c:h val="0.135282032927702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Umfang aðgerða</a:t>
            </a: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í loftslagsmálum</a:t>
            </a:r>
          </a:p>
          <a:p>
            <a:pPr algn="l">
              <a:defRPr/>
            </a:pPr>
            <a:r>
              <a:rPr lang="is-IS" sz="800" b="0" baseline="0">
                <a:latin typeface="FiraGO Light" panose="020B0403050000020004" pitchFamily="34" charset="0"/>
                <a:cs typeface="FiraGO Light" panose="020B0403050000020004" pitchFamily="34" charset="0"/>
              </a:rPr>
              <a:t>ma.kr.</a:t>
            </a:r>
          </a:p>
        </c:rich>
      </c:tx>
      <c:layout>
        <c:manualLayout>
          <c:xMode val="edge"/>
          <c:yMode val="edge"/>
          <c:x val="9.5021115440154749E-2"/>
          <c:y val="4.87435183406952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79323216085878"/>
          <c:y val="0.29839975033608601"/>
          <c:w val="0.83758548347546524"/>
          <c:h val="0.5646322258498175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'R7-1'!$E$1</c:f>
              <c:strCache>
                <c:ptCount val="1"/>
                <c:pt idx="0">
                  <c:v>Skattstyrkir</c:v>
                </c:pt>
              </c:strCache>
            </c:strRef>
          </c:tx>
          <c:spPr>
            <a:solidFill>
              <a:srgbClr val="2D68B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00">
                    <a:solidFill>
                      <a:schemeClr val="bg1"/>
                    </a:solidFill>
                  </a:defRPr>
                </a:pPr>
                <a:endParaRPr lang="is-I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12"/>
              <c:pt idx="0">
                <c:v>2017</c:v>
              </c:pt>
              <c:pt idx="1">
                <c:v>2018</c:v>
              </c:pt>
              <c:pt idx="2">
                <c:v>2019</c:v>
              </c:pt>
              <c:pt idx="3">
                <c:v>2020</c:v>
              </c:pt>
              <c:pt idx="4">
                <c:v>2021</c:v>
              </c:pt>
              <c:pt idx="5">
                <c:v>2022</c:v>
              </c:pt>
              <c:pt idx="6">
                <c:v>2023</c:v>
              </c:pt>
              <c:pt idx="7">
                <c:v>2024</c:v>
              </c:pt>
              <c:pt idx="8">
                <c:v>2025</c:v>
              </c:pt>
              <c:pt idx="9">
                <c:v>2026</c:v>
              </c:pt>
              <c:pt idx="10">
                <c:v>2027</c:v>
              </c:pt>
              <c:pt idx="11">
                <c:v>2028</c:v>
              </c:pt>
            </c:numLit>
          </c:cat>
          <c:val>
            <c:numRef>
              <c:f>'R7-1'!$E$2:$E$13</c:f>
              <c:numCache>
                <c:formatCode>_-* #,##0.0_-;\-* #,##0.0_-;_-* "-"_-;_-@_-</c:formatCode>
                <c:ptCount val="12"/>
                <c:pt idx="0">
                  <c:v>4.22</c:v>
                </c:pt>
                <c:pt idx="1">
                  <c:v>5.35</c:v>
                </c:pt>
                <c:pt idx="2">
                  <c:v>5.0959415420000003</c:v>
                </c:pt>
                <c:pt idx="3">
                  <c:v>8.1915536670000009</c:v>
                </c:pt>
                <c:pt idx="4">
                  <c:v>11.817632017999999</c:v>
                </c:pt>
                <c:pt idx="5">
                  <c:v>12.708686182894455</c:v>
                </c:pt>
                <c:pt idx="6">
                  <c:v>14.413221412819189</c:v>
                </c:pt>
                <c:pt idx="7">
                  <c:v>3.7496831004932547</c:v>
                </c:pt>
                <c:pt idx="8">
                  <c:v>3.2308994981798076</c:v>
                </c:pt>
                <c:pt idx="9">
                  <c:v>3.1319549845358488</c:v>
                </c:pt>
                <c:pt idx="10">
                  <c:v>3.0330831049400651</c:v>
                </c:pt>
                <c:pt idx="11">
                  <c:v>1.6343251538092305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A-4B71-947A-3F3F964EACB1}"/>
            </c:ext>
          </c:extLst>
        </c:ser>
        <c:ser>
          <c:idx val="4"/>
          <c:order val="1"/>
          <c:tx>
            <c:strRef>
              <c:f>'R7-1'!$B$1</c:f>
              <c:strCache>
                <c:ptCount val="1"/>
                <c:pt idx="0">
                  <c:v>Samgöngur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00"/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12"/>
              <c:pt idx="0">
                <c:v>2017</c:v>
              </c:pt>
              <c:pt idx="1">
                <c:v>2018</c:v>
              </c:pt>
              <c:pt idx="2">
                <c:v>2019</c:v>
              </c:pt>
              <c:pt idx="3">
                <c:v>2020</c:v>
              </c:pt>
              <c:pt idx="4">
                <c:v>2021</c:v>
              </c:pt>
              <c:pt idx="5">
                <c:v>2022</c:v>
              </c:pt>
              <c:pt idx="6">
                <c:v>2023</c:v>
              </c:pt>
              <c:pt idx="7">
                <c:v>2024</c:v>
              </c:pt>
              <c:pt idx="8">
                <c:v>2025</c:v>
              </c:pt>
              <c:pt idx="9">
                <c:v>2026</c:v>
              </c:pt>
              <c:pt idx="10">
                <c:v>2027</c:v>
              </c:pt>
              <c:pt idx="11">
                <c:v>2028</c:v>
              </c:pt>
            </c:numLit>
          </c:cat>
          <c:val>
            <c:numRef>
              <c:f>'R7-1'!$B$2:$B$13</c:f>
              <c:numCache>
                <c:formatCode>_-* #,##0.0_-;\-* #,##0.0_-;_-* "-"_-;_-@_-</c:formatCode>
                <c:ptCount val="12"/>
                <c:pt idx="0">
                  <c:v>3.4830000000000001</c:v>
                </c:pt>
                <c:pt idx="1">
                  <c:v>2.5941000000000001</c:v>
                </c:pt>
                <c:pt idx="2">
                  <c:v>4.4479909090909082</c:v>
                </c:pt>
                <c:pt idx="3">
                  <c:v>3.3790778920308484</c:v>
                </c:pt>
                <c:pt idx="4">
                  <c:v>3.8265869237217092</c:v>
                </c:pt>
                <c:pt idx="5">
                  <c:v>4.4672000000000001</c:v>
                </c:pt>
                <c:pt idx="6">
                  <c:v>8.8134999999999994</c:v>
                </c:pt>
                <c:pt idx="7">
                  <c:v>13.735400000000002</c:v>
                </c:pt>
                <c:pt idx="8">
                  <c:v>13.047799999999999</c:v>
                </c:pt>
                <c:pt idx="9">
                  <c:v>10.447799999999999</c:v>
                </c:pt>
                <c:pt idx="10">
                  <c:v>10.4978</c:v>
                </c:pt>
                <c:pt idx="11">
                  <c:v>10.547799999999999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AA-4B71-947A-3F3F964EACB1}"/>
            </c:ext>
          </c:extLst>
        </c:ser>
        <c:ser>
          <c:idx val="5"/>
          <c:order val="2"/>
          <c:tx>
            <c:strRef>
              <c:f>'R7-1'!$C$1</c:f>
              <c:strCache>
                <c:ptCount val="1"/>
                <c:pt idx="0">
                  <c:v>Landbúnaður og landnotkun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00"/>
                </a:pPr>
                <a:endParaRPr lang="is-I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12"/>
              <c:pt idx="0">
                <c:v>2017</c:v>
              </c:pt>
              <c:pt idx="1">
                <c:v>2018</c:v>
              </c:pt>
              <c:pt idx="2">
                <c:v>2019</c:v>
              </c:pt>
              <c:pt idx="3">
                <c:v>2020</c:v>
              </c:pt>
              <c:pt idx="4">
                <c:v>2021</c:v>
              </c:pt>
              <c:pt idx="5">
                <c:v>2022</c:v>
              </c:pt>
              <c:pt idx="6">
                <c:v>2023</c:v>
              </c:pt>
              <c:pt idx="7">
                <c:v>2024</c:v>
              </c:pt>
              <c:pt idx="8">
                <c:v>2025</c:v>
              </c:pt>
              <c:pt idx="9">
                <c:v>2026</c:v>
              </c:pt>
              <c:pt idx="10">
                <c:v>2027</c:v>
              </c:pt>
              <c:pt idx="11">
                <c:v>2028</c:v>
              </c:pt>
            </c:numLit>
          </c:cat>
          <c:val>
            <c:numRef>
              <c:f>'R7-1'!$C$2:$C$13</c:f>
              <c:numCache>
                <c:formatCode>_-* #,##0.0_-;\-* #,##0.0_-;_-* "-"_-;_-@_-</c:formatCode>
                <c:ptCount val="12"/>
                <c:pt idx="0">
                  <c:v>2.7448999999999995</c:v>
                </c:pt>
                <c:pt idx="1">
                  <c:v>2.7725</c:v>
                </c:pt>
                <c:pt idx="2">
                  <c:v>2.9352</c:v>
                </c:pt>
                <c:pt idx="3">
                  <c:v>2.9814000000000003</c:v>
                </c:pt>
                <c:pt idx="4">
                  <c:v>3.72</c:v>
                </c:pt>
                <c:pt idx="5">
                  <c:v>4.3858999999999995</c:v>
                </c:pt>
                <c:pt idx="6">
                  <c:v>4.6593</c:v>
                </c:pt>
                <c:pt idx="7">
                  <c:v>4.9093999999999998</c:v>
                </c:pt>
                <c:pt idx="8">
                  <c:v>5.1071</c:v>
                </c:pt>
                <c:pt idx="9">
                  <c:v>5.1248000000000005</c:v>
                </c:pt>
                <c:pt idx="10">
                  <c:v>5.2448000000000006</c:v>
                </c:pt>
                <c:pt idx="11">
                  <c:v>5.2648000000000001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AA-4B71-947A-3F3F964EACB1}"/>
            </c:ext>
          </c:extLst>
        </c:ser>
        <c:ser>
          <c:idx val="0"/>
          <c:order val="3"/>
          <c:tx>
            <c:strRef>
              <c:f>'R7-1'!$D$1</c:f>
              <c:strCache>
                <c:ptCount val="1"/>
                <c:pt idx="0">
                  <c:v>Beinar aðgerðir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">
              <a:noFill/>
              <a:prstDash val="solid"/>
            </a:ln>
          </c:spPr>
          <c:invertIfNegative val="0"/>
          <c:dLbls>
            <c:dLbl>
              <c:idx val="11"/>
              <c:layout>
                <c:manualLayout>
                  <c:x val="-3.4550452366081535E-3"/>
                  <c:y val="-5.5669946406525926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AA-4B71-947A-3F3F964EAC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00">
                    <a:solidFill>
                      <a:schemeClr val="bg1"/>
                    </a:solidFill>
                  </a:defRPr>
                </a:pPr>
                <a:endParaRPr lang="is-I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12"/>
              <c:pt idx="0">
                <c:v>2017</c:v>
              </c:pt>
              <c:pt idx="1">
                <c:v>2018</c:v>
              </c:pt>
              <c:pt idx="2">
                <c:v>2019</c:v>
              </c:pt>
              <c:pt idx="3">
                <c:v>2020</c:v>
              </c:pt>
              <c:pt idx="4">
                <c:v>2021</c:v>
              </c:pt>
              <c:pt idx="5">
                <c:v>2022</c:v>
              </c:pt>
              <c:pt idx="6">
                <c:v>2023</c:v>
              </c:pt>
              <c:pt idx="7">
                <c:v>2024</c:v>
              </c:pt>
              <c:pt idx="8">
                <c:v>2025</c:v>
              </c:pt>
              <c:pt idx="9">
                <c:v>2026</c:v>
              </c:pt>
              <c:pt idx="10">
                <c:v>2027</c:v>
              </c:pt>
              <c:pt idx="11">
                <c:v>2028</c:v>
              </c:pt>
            </c:numLit>
          </c:cat>
          <c:val>
            <c:numRef>
              <c:f>'R7-1'!$D$2:$D$13</c:f>
              <c:numCache>
                <c:formatCode>_-* #,##0.0_-;\-* #,##0.0_-;_-* "-"_-;_-@_-</c:formatCode>
                <c:ptCount val="12"/>
                <c:pt idx="2">
                  <c:v>0.33850000000000002</c:v>
                </c:pt>
                <c:pt idx="3">
                  <c:v>0.66600000000000004</c:v>
                </c:pt>
                <c:pt idx="4">
                  <c:v>1.4364000000000001</c:v>
                </c:pt>
                <c:pt idx="5">
                  <c:v>1.0024</c:v>
                </c:pt>
                <c:pt idx="6">
                  <c:v>1.5885</c:v>
                </c:pt>
                <c:pt idx="7">
                  <c:v>1.4584999999999999</c:v>
                </c:pt>
                <c:pt idx="8">
                  <c:v>2.0085000000000002</c:v>
                </c:pt>
                <c:pt idx="9">
                  <c:v>1.9544999999999999</c:v>
                </c:pt>
                <c:pt idx="10">
                  <c:v>1.9544999999999999</c:v>
                </c:pt>
                <c:pt idx="11">
                  <c:v>1.9544999999999999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AA-4B71-947A-3F3F964EA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101440"/>
        <c:axId val="153102976"/>
      </c:barChart>
      <c:lineChart>
        <c:grouping val="standard"/>
        <c:varyColors val="0"/>
        <c:ser>
          <c:idx val="2"/>
          <c:order val="4"/>
          <c:tx>
            <c:strRef>
              <c:f>'R7-1'!$F$1</c:f>
              <c:strCache>
                <c:ptCount val="1"/>
                <c:pt idx="0">
                  <c:v> Framlög til loftslagsmála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s-I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'R7-1'!$A$2:$A$13</c:f>
              <c:numCache>
                <c:formatCode>General</c:formatCode>
                <c:ptCount val="1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</c:numCache>
            </c:numRef>
          </c:cat>
          <c:val>
            <c:numRef>
              <c:f>'R7-1'!$F$2:$F$13</c:f>
              <c:numCache>
                <c:formatCode>_-* #,##0.0_-;\-* #,##0.0_-;_-* "-"_-;_-@_-</c:formatCode>
                <c:ptCount val="12"/>
                <c:pt idx="0">
                  <c:v>10.447899999999999</c:v>
                </c:pt>
                <c:pt idx="1">
                  <c:v>10.746600000000001</c:v>
                </c:pt>
                <c:pt idx="2">
                  <c:v>12.817632451090908</c:v>
                </c:pt>
                <c:pt idx="3">
                  <c:v>15.21803155903085</c:v>
                </c:pt>
                <c:pt idx="4">
                  <c:v>20.800618941721709</c:v>
                </c:pt>
                <c:pt idx="5">
                  <c:v>22.564186182894453</c:v>
                </c:pt>
                <c:pt idx="6">
                  <c:v>29.474521412819186</c:v>
                </c:pt>
                <c:pt idx="7">
                  <c:v>23.852983100493258</c:v>
                </c:pt>
                <c:pt idx="8">
                  <c:v>23.394299498179812</c:v>
                </c:pt>
                <c:pt idx="9">
                  <c:v>20.659054984535846</c:v>
                </c:pt>
                <c:pt idx="10">
                  <c:v>20.730183104940064</c:v>
                </c:pt>
                <c:pt idx="11">
                  <c:v>19.401425153809228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3AA-4B71-947A-3F3F964EA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01440"/>
        <c:axId val="153102976"/>
      </c:lineChart>
      <c:catAx>
        <c:axId val="15310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/>
            </a:pPr>
            <a:endParaRPr lang="is-IS"/>
          </a:p>
        </c:txPr>
        <c:crossAx val="153102976"/>
        <c:crosses val="autoZero"/>
        <c:auto val="1"/>
        <c:lblAlgn val="ctr"/>
        <c:lblOffset val="100"/>
        <c:noMultiLvlLbl val="0"/>
      </c:catAx>
      <c:valAx>
        <c:axId val="153102976"/>
        <c:scaling>
          <c:orientation val="minMax"/>
          <c:max val="30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is-IS"/>
          </a:p>
        </c:txPr>
        <c:crossAx val="153101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800"/>
            </a:pPr>
            <a:endParaRPr lang="is-IS"/>
          </a:p>
        </c:txPr>
      </c:legendEntry>
      <c:legendEntry>
        <c:idx val="1"/>
        <c:txPr>
          <a:bodyPr/>
          <a:lstStyle/>
          <a:p>
            <a:pPr>
              <a:defRPr sz="800"/>
            </a:pPr>
            <a:endParaRPr lang="is-IS"/>
          </a:p>
        </c:txPr>
      </c:legendEntry>
      <c:legendEntry>
        <c:idx val="4"/>
        <c:delete val="1"/>
      </c:legendEntry>
      <c:layout>
        <c:manualLayout>
          <c:xMode val="edge"/>
          <c:yMode val="edge"/>
          <c:x val="9.3618667473387984E-2"/>
          <c:y val="0.92141337146190894"/>
          <c:w val="0.82658284599965615"/>
          <c:h val="7.2513473318764135E-2"/>
        </c:manualLayout>
      </c:layout>
      <c:overlay val="1"/>
      <c:txPr>
        <a:bodyPr/>
        <a:lstStyle/>
        <a:p>
          <a:pPr>
            <a:defRPr sz="800"/>
          </a:pPr>
          <a:endParaRPr lang="is-IS"/>
        </a:p>
      </c:txPr>
    </c:legend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 sz="1000"/>
              <a:t>Skatttekjur</a:t>
            </a:r>
            <a:r>
              <a:rPr lang="is-IS" sz="1000" baseline="0"/>
              <a:t> á hvern bíl í umferð hafa lækkað</a:t>
            </a:r>
            <a:endParaRPr lang="is-IS" sz="1000"/>
          </a:p>
        </c:rich>
      </c:tx>
      <c:layout>
        <c:manualLayout>
          <c:xMode val="edge"/>
          <c:yMode val="edge"/>
          <c:x val="0.11486265885556234"/>
          <c:y val="2.31480273810248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9240387748452262"/>
          <c:w val="0.85566877955266007"/>
          <c:h val="0.60036745406824144"/>
        </c:manualLayout>
      </c:layout>
      <c:lineChart>
        <c:grouping val="standard"/>
        <c:varyColors val="0"/>
        <c:ser>
          <c:idx val="1"/>
          <c:order val="0"/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1A336A"/>
              </a:solidFill>
              <a:ln w="9525">
                <a:solidFill>
                  <a:srgbClr val="1A336A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7222222222222235E-2"/>
                  <c:y val="-7.87037037037037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226 þús.kr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F1E-42F0-8F1B-A3B031A4A77D}"/>
                </c:ext>
              </c:extLst>
            </c:dLbl>
            <c:dLbl>
              <c:idx val="13"/>
              <c:layout>
                <c:manualLayout>
                  <c:x val="-1.0185067526415994E-16"/>
                  <c:y val="-8.33333333333332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181 þús.kr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F1E-42F0-8F1B-A3B031A4A7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'1-4'!$A$1:$N$1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2023*</c:v>
                </c:pt>
              </c:strCache>
            </c:strRef>
          </c:cat>
          <c:val>
            <c:numRef>
              <c:f>'1-4'!$A$2:$N$2</c:f>
              <c:numCache>
                <c:formatCode>General</c:formatCode>
                <c:ptCount val="14"/>
                <c:pt idx="0">
                  <c:v>226.15603182971475</c:v>
                </c:pt>
                <c:pt idx="1">
                  <c:v>233.49442877908538</c:v>
                </c:pt>
                <c:pt idx="2">
                  <c:v>239.2478583326274</c:v>
                </c:pt>
                <c:pt idx="3">
                  <c:v>224.92704396323353</c:v>
                </c:pt>
                <c:pt idx="4">
                  <c:v>226.45060541471688</c:v>
                </c:pt>
                <c:pt idx="5">
                  <c:v>235.83899801180513</c:v>
                </c:pt>
                <c:pt idx="6">
                  <c:v>233.65485977282455</c:v>
                </c:pt>
                <c:pt idx="7">
                  <c:v>244.31125358910805</c:v>
                </c:pt>
                <c:pt idx="8">
                  <c:v>231.36200067135675</c:v>
                </c:pt>
                <c:pt idx="9">
                  <c:v>206.29600888135698</c:v>
                </c:pt>
                <c:pt idx="10">
                  <c:v>180.09180851615642</c:v>
                </c:pt>
                <c:pt idx="11">
                  <c:v>162.12772157715852</c:v>
                </c:pt>
                <c:pt idx="12">
                  <c:v>178.18846481813642</c:v>
                </c:pt>
                <c:pt idx="13">
                  <c:v>181.21662288756377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1E-42F0-8F1B-A3B031A4A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 sz="800"/>
                  <a:t>Á</a:t>
                </a:r>
                <a:r>
                  <a:rPr lang="is-IS" sz="800" baseline="0"/>
                  <a:t> föstu verðlagi (þús.kr.)</a:t>
                </a:r>
                <a:endParaRPr lang="is-IS" sz="800"/>
              </a:p>
            </c:rich>
          </c:tx>
          <c:layout>
            <c:manualLayout>
              <c:xMode val="edge"/>
              <c:yMode val="edge"/>
              <c:x val="0.11514763779527559"/>
              <c:y val="0.10412109944590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Stuðningur við hreinorkubíla færður til Orkusjóðs</a:t>
            </a:r>
            <a:endParaRPr lang="is-IS" sz="1000" baseline="0">
              <a:latin typeface="FiraGO SemiBold" panose="020B0603050000020004" pitchFamily="34" charset="0"/>
              <a:cs typeface="FiraGO SemiBold" panose="020B0603050000020004" pitchFamily="34" charset="0"/>
            </a:endParaRPr>
          </a:p>
          <a:p>
            <a:pPr algn="l">
              <a:defRPr/>
            </a:pPr>
            <a:r>
              <a:rPr lang="is-IS" sz="800" b="0" baseline="0">
                <a:latin typeface="FiraGO Light" panose="020B0403050000020004" pitchFamily="34" charset="0"/>
                <a:cs typeface="FiraGO Light" panose="020B0403050000020004" pitchFamily="34" charset="0"/>
              </a:rPr>
              <a:t>ma.kr.</a:t>
            </a:r>
          </a:p>
        </c:rich>
      </c:tx>
      <c:layout>
        <c:manualLayout>
          <c:xMode val="edge"/>
          <c:yMode val="edge"/>
          <c:x val="9.5021115440154749E-2"/>
          <c:y val="4.87435183406952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203435855526293E-2"/>
          <c:y val="0.17307347025486045"/>
          <c:w val="0.844175260629489"/>
          <c:h val="0.61685162722805864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'R7-2'!$C$1</c:f>
              <c:strCache>
                <c:ptCount val="1"/>
                <c:pt idx="0">
                  <c:v>Tengiltvinnbílar - VSK niðurfelling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s-I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'R7-2'!$A$2:$A$13</c:f>
              <c:numCache>
                <c:formatCode>General</c:formatCode>
                <c:ptCount val="1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</c:numCache>
            </c:numRef>
          </c:cat>
          <c:val>
            <c:numRef>
              <c:f>'R7-2'!$C$2:$C$13</c:f>
              <c:numCache>
                <c:formatCode>General</c:formatCode>
                <c:ptCount val="12"/>
                <c:pt idx="0">
                  <c:v>1.91</c:v>
                </c:pt>
                <c:pt idx="1">
                  <c:v>2.4900000000000002</c:v>
                </c:pt>
                <c:pt idx="2">
                  <c:v>1.54</c:v>
                </c:pt>
                <c:pt idx="3">
                  <c:v>1.86</c:v>
                </c:pt>
                <c:pt idx="4">
                  <c:v>2.66</c:v>
                </c:pt>
                <c:pt idx="5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98-4B3A-8119-A2F958C18D63}"/>
            </c:ext>
          </c:extLst>
        </c:ser>
        <c:ser>
          <c:idx val="4"/>
          <c:order val="1"/>
          <c:tx>
            <c:strRef>
              <c:f>'R7-2'!$B$1</c:f>
              <c:strCache>
                <c:ptCount val="1"/>
                <c:pt idx="0">
                  <c:v>Hreinorkubílar - VSK niðurfelling</c:v>
                </c:pt>
              </c:strCache>
            </c:strRef>
          </c:tx>
          <c:spPr>
            <a:solidFill>
              <a:srgbClr val="9DBBE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'R7-2'!$A$2:$A$13</c:f>
              <c:numCache>
                <c:formatCode>General</c:formatCode>
                <c:ptCount val="1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</c:numCache>
            </c:numRef>
          </c:cat>
          <c:val>
            <c:numRef>
              <c:f>'R7-2'!$B$2:$B$13</c:f>
              <c:numCache>
                <c:formatCode>General</c:formatCode>
                <c:ptCount val="12"/>
                <c:pt idx="0">
                  <c:v>0.71</c:v>
                </c:pt>
                <c:pt idx="1">
                  <c:v>0.86</c:v>
                </c:pt>
                <c:pt idx="2">
                  <c:v>1.43</c:v>
                </c:pt>
                <c:pt idx="3">
                  <c:v>3.29</c:v>
                </c:pt>
                <c:pt idx="4">
                  <c:v>5.69</c:v>
                </c:pt>
                <c:pt idx="5">
                  <c:v>9.11</c:v>
                </c:pt>
                <c:pt idx="6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98-4B3A-8119-A2F958C18D63}"/>
            </c:ext>
          </c:extLst>
        </c:ser>
        <c:ser>
          <c:idx val="0"/>
          <c:order val="2"/>
          <c:tx>
            <c:strRef>
              <c:f>'R7-2'!$D$1</c:f>
              <c:strCache>
                <c:ptCount val="1"/>
                <c:pt idx="0">
                  <c:v>Þungaflutningar í Orkusjóð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">
              <a:noFill/>
              <a:prstDash val="solid"/>
            </a:ln>
          </c:spPr>
          <c:invertIfNegative val="0"/>
          <c:dLbls>
            <c:dLbl>
              <c:idx val="11"/>
              <c:layout>
                <c:manualLayout>
                  <c:x val="-3.4550452366081535E-3"/>
                  <c:y val="-5.5669946406525926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8-4B3A-8119-A2F958C18D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is-I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'R7-2'!$A$2:$A$13</c:f>
              <c:numCache>
                <c:formatCode>General</c:formatCode>
                <c:ptCount val="1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</c:numCache>
            </c:numRef>
          </c:cat>
          <c:val>
            <c:numRef>
              <c:f>'R7-2'!$D$2:$D$13</c:f>
              <c:numCache>
                <c:formatCode>General</c:formatCode>
                <c:ptCount val="12"/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98-4B3A-8119-A2F958C18D63}"/>
            </c:ext>
          </c:extLst>
        </c:ser>
        <c:ser>
          <c:idx val="1"/>
          <c:order val="3"/>
          <c:tx>
            <c:strRef>
              <c:f>'R7-2'!$E$1</c:f>
              <c:strCache>
                <c:ptCount val="1"/>
                <c:pt idx="0">
                  <c:v>Bílaleigur í Orkusjóð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endParaRPr lang="is-I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'R7-2'!$A$2:$A$13</c:f>
              <c:numCache>
                <c:formatCode>General</c:formatCode>
                <c:ptCount val="1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</c:numCache>
            </c:numRef>
          </c:cat>
          <c:val>
            <c:numRef>
              <c:f>'R7-2'!$E$2:$E$13</c:f>
              <c:numCache>
                <c:formatCode>General</c:formatCode>
                <c:ptCount val="12"/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98-4B3A-8119-A2F958C18D63}"/>
            </c:ext>
          </c:extLst>
        </c:ser>
        <c:ser>
          <c:idx val="3"/>
          <c:order val="5"/>
          <c:tx>
            <c:strRef>
              <c:f>'R7-2'!$F$1</c:f>
              <c:strCache>
                <c:ptCount val="1"/>
                <c:pt idx="0">
                  <c:v>Ný framlög í Orkusjóð</c:v>
                </c:pt>
              </c:strCache>
            </c:strRef>
          </c:tx>
          <c:spPr>
            <a:solidFill>
              <a:srgbClr val="003D85"/>
            </a:solidFill>
            <a:ln w="28575">
              <a:noFill/>
            </a:ln>
          </c:spPr>
          <c:invertIfNegative val="0"/>
          <c:cat>
            <c:numRef>
              <c:f>'R7-2'!$A$2:$A$13</c:f>
              <c:numCache>
                <c:formatCode>General</c:formatCode>
                <c:ptCount val="1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</c:numCache>
            </c:numRef>
          </c:cat>
          <c:val>
            <c:numRef>
              <c:f>'R7-2'!$F$2:$F$13</c:f>
              <c:numCache>
                <c:formatCode>General</c:formatCode>
                <c:ptCount val="12"/>
                <c:pt idx="7">
                  <c:v>7.5</c:v>
                </c:pt>
                <c:pt idx="8">
                  <c:v>7.5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98-4B3A-8119-A2F958C18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101440"/>
        <c:axId val="153102976"/>
      </c:barChart>
      <c:lineChart>
        <c:grouping val="standard"/>
        <c:varyColors val="0"/>
        <c:ser>
          <c:idx val="2"/>
          <c:order val="4"/>
          <c:tx>
            <c:strRef>
              <c:f>'R7-2'!$G$1</c:f>
              <c:strCache>
                <c:ptCount val="1"/>
                <c:pt idx="0">
                  <c:v>Framlög til loftslagsmála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s-I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12"/>
              <c:pt idx="0">
                <c:v>2017</c:v>
              </c:pt>
              <c:pt idx="1">
                <c:v>2018</c:v>
              </c:pt>
              <c:pt idx="2">
                <c:v>2019</c:v>
              </c:pt>
              <c:pt idx="3">
                <c:v>2020</c:v>
              </c:pt>
              <c:pt idx="4">
                <c:v>2021</c:v>
              </c:pt>
              <c:pt idx="5">
                <c:v>2022</c:v>
              </c:pt>
              <c:pt idx="6">
                <c:v>2023</c:v>
              </c:pt>
              <c:pt idx="7">
                <c:v>2024</c:v>
              </c:pt>
              <c:pt idx="8">
                <c:v>2025</c:v>
              </c:pt>
              <c:pt idx="9">
                <c:v>2026</c:v>
              </c:pt>
              <c:pt idx="10">
                <c:v>2027</c:v>
              </c:pt>
              <c:pt idx="11">
                <c:v>2028</c:v>
              </c:pt>
            </c:numLit>
          </c:cat>
          <c:val>
            <c:numRef>
              <c:f>'R7-2'!$G$2:$G$13</c:f>
              <c:numCache>
                <c:formatCode>General</c:formatCode>
                <c:ptCount val="12"/>
                <c:pt idx="0">
                  <c:v>2.62</c:v>
                </c:pt>
                <c:pt idx="1">
                  <c:v>3.35</c:v>
                </c:pt>
                <c:pt idx="2">
                  <c:v>2.97</c:v>
                </c:pt>
                <c:pt idx="3">
                  <c:v>5.15</c:v>
                </c:pt>
                <c:pt idx="4">
                  <c:v>8.35</c:v>
                </c:pt>
                <c:pt idx="5">
                  <c:v>9.35</c:v>
                </c:pt>
                <c:pt idx="6">
                  <c:v>11.6</c:v>
                </c:pt>
                <c:pt idx="7">
                  <c:v>7.5</c:v>
                </c:pt>
                <c:pt idx="8">
                  <c:v>7.5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198-4B3A-8119-A2F958C18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01440"/>
        <c:axId val="153102976"/>
      </c:lineChart>
      <c:catAx>
        <c:axId val="15310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is-IS"/>
          </a:p>
        </c:txPr>
        <c:crossAx val="153102976"/>
        <c:crosses val="autoZero"/>
        <c:auto val="1"/>
        <c:lblAlgn val="ctr"/>
        <c:lblOffset val="100"/>
        <c:noMultiLvlLbl val="0"/>
      </c:catAx>
      <c:valAx>
        <c:axId val="153102976"/>
        <c:scaling>
          <c:orientation val="minMax"/>
          <c:max val="15"/>
          <c:min val="0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is-IS"/>
          </a:p>
        </c:txPr>
        <c:crossAx val="153101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1778126580964859"/>
          <c:y val="0.8413437223741288"/>
          <c:w val="0.75233647688602334"/>
          <c:h val="0.11266489861091124"/>
        </c:manualLayout>
      </c:layout>
      <c:overlay val="1"/>
      <c:txPr>
        <a:bodyPr/>
        <a:lstStyle/>
        <a:p>
          <a:pPr>
            <a:defRPr sz="800"/>
          </a:pPr>
          <a:endParaRPr lang="is-IS"/>
        </a:p>
      </c:txPr>
    </c:legend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2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 sz="1050" b="0" i="0" u="none" baseline="0">
                <a:effectLst/>
                <a:latin typeface="FiraGO SemiBold" panose="020B0603050000020004" pitchFamily="34" charset="0"/>
                <a:cs typeface="FiraGO SemiBold" panose="020B0603050000020004" pitchFamily="34" charset="0"/>
              </a:rPr>
              <a:t>Vaxtabyrði vinnur gegn skuldalækkun en fer lækkandi með tímanum</a:t>
            </a:r>
            <a:endParaRPr lang="en-GB" sz="1050" b="0" i="0" u="none" baseline="0">
              <a:effectLst/>
              <a:latin typeface="FiraGO Light" panose="020B0403050000020004" pitchFamily="34" charset="0"/>
              <a:cs typeface="FiraGO Light" panose="020B0403050000020004" pitchFamily="34" charset="0"/>
            </a:endParaRP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900" b="0" i="0" baseline="0">
                <a:effectLst/>
                <a:latin typeface="FiraGO Light" panose="020B0403050000020004" pitchFamily="34" charset="0"/>
                <a:cs typeface="FiraGO Light" panose="020B0403050000020004" pitchFamily="34" charset="0"/>
              </a:rPr>
              <a:t>Framlag liða til breytinga í skuldahlutfalli ríkissjóðs milli ára, í VLF prósentustigum </a:t>
            </a:r>
            <a:endParaRPr lang="x-none" sz="500">
              <a:effectLst/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1509246236034308"/>
          <c:y val="2.74400907572941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21959122990884308"/>
          <c:w val="0.65323298878622293"/>
          <c:h val="0.44092896560658518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'3_2_4-1'!$B$1</c:f>
              <c:strCache>
                <c:ptCount val="1"/>
                <c:pt idx="0">
                  <c:v>Vöxtur landsframleiðslu</c:v>
                </c:pt>
              </c:strCache>
            </c:strRef>
          </c:tx>
          <c:spPr>
            <a:solidFill>
              <a:srgbClr val="C8DEF6"/>
            </a:solidFill>
            <a:ln>
              <a:noFill/>
            </a:ln>
            <a:effectLst/>
          </c:spPr>
          <c:invertIfNegative val="0"/>
          <c:cat>
            <c:numRef>
              <c:f>'3_2_4-1'!$A$2:$A$6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'3_2_4-1'!$B$2:$B$6</c:f>
              <c:numCache>
                <c:formatCode>0.00%</c:formatCode>
                <c:ptCount val="5"/>
                <c:pt idx="0">
                  <c:v>-2.3300000000000001E-2</c:v>
                </c:pt>
                <c:pt idx="1">
                  <c:v>-1.7899999999999999E-2</c:v>
                </c:pt>
                <c:pt idx="2">
                  <c:v>-1.4999999999999999E-2</c:v>
                </c:pt>
                <c:pt idx="3">
                  <c:v>-1.5100000000000001E-2</c:v>
                </c:pt>
                <c:pt idx="4">
                  <c:v>-1.5569E-2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7-4D47-9EB7-80D9559073CA}"/>
            </c:ext>
          </c:extLst>
        </c:ser>
        <c:ser>
          <c:idx val="3"/>
          <c:order val="2"/>
          <c:tx>
            <c:strRef>
              <c:f>'3_2_4-1'!$C$1</c:f>
              <c:strCache>
                <c:ptCount val="1"/>
                <c:pt idx="0">
                  <c:v>Frumjöfnuður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'3_2_4-1'!$A$2:$A$6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'3_2_4-1'!$C$2:$C$6</c:f>
              <c:numCache>
                <c:formatCode>0.00%</c:formatCode>
                <c:ptCount val="5"/>
                <c:pt idx="0">
                  <c:v>-3.0620000000000001E-3</c:v>
                </c:pt>
                <c:pt idx="1">
                  <c:v>-4.6430000000000004E-3</c:v>
                </c:pt>
                <c:pt idx="2">
                  <c:v>-8.9376999999999998E-3</c:v>
                </c:pt>
                <c:pt idx="3">
                  <c:v>-1.2529999999999999E-2</c:v>
                </c:pt>
                <c:pt idx="4">
                  <c:v>-1.3311999999999999E-2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37-4D47-9EB7-80D9559073CA}"/>
            </c:ext>
          </c:extLst>
        </c:ser>
        <c:ser>
          <c:idx val="0"/>
          <c:order val="3"/>
          <c:tx>
            <c:strRef>
              <c:f>'3_2_4-1'!$D$1</c:f>
              <c:strCache>
                <c:ptCount val="1"/>
                <c:pt idx="0">
                  <c:v>Vaxtabyrði</c:v>
                </c:pt>
              </c:strCache>
            </c:strRef>
          </c:tx>
          <c:spPr>
            <a:solidFill>
              <a:srgbClr val="CA003B"/>
            </a:solidFill>
            <a:ln>
              <a:noFill/>
            </a:ln>
            <a:effectLst/>
          </c:spPr>
          <c:invertIfNegative val="0"/>
          <c:cat>
            <c:numRef>
              <c:f>'3_2_4-1'!$A$2:$A$6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'3_2_4-1'!$D$2:$D$6</c:f>
              <c:numCache>
                <c:formatCode>0.00%</c:formatCode>
                <c:ptCount val="5"/>
                <c:pt idx="0">
                  <c:v>2.1340000000000001E-2</c:v>
                </c:pt>
                <c:pt idx="1">
                  <c:v>1.8422999999999998E-2</c:v>
                </c:pt>
                <c:pt idx="2">
                  <c:v>1.7857999999999999E-2</c:v>
                </c:pt>
                <c:pt idx="3">
                  <c:v>1.7665E-2</c:v>
                </c:pt>
                <c:pt idx="4">
                  <c:v>1.7618999999999999E-2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37-4D47-9EB7-80D9559073CA}"/>
            </c:ext>
          </c:extLst>
        </c:ser>
        <c:ser>
          <c:idx val="4"/>
          <c:order val="4"/>
          <c:tx>
            <c:strRef>
              <c:f>'3_2_4-1'!$E$1</c:f>
              <c:strCache>
                <c:ptCount val="1"/>
                <c:pt idx="0">
                  <c:v>Afgangsliður óháður rekstri</c:v>
                </c:pt>
              </c:strCache>
            </c:strRef>
          </c:tx>
          <c:spPr>
            <a:solidFill>
              <a:srgbClr val="60986E"/>
            </a:solidFill>
            <a:ln>
              <a:noFill/>
            </a:ln>
            <a:effectLst/>
          </c:spPr>
          <c:invertIfNegative val="0"/>
          <c:cat>
            <c:numRef>
              <c:f>'3_2_4-1'!$A$2:$A$6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'3_2_4-1'!$E$2:$E$6</c:f>
              <c:numCache>
                <c:formatCode>0.00%</c:formatCode>
                <c:ptCount val="5"/>
                <c:pt idx="0">
                  <c:v>4.6049999999999997E-3</c:v>
                </c:pt>
                <c:pt idx="1">
                  <c:v>6.4096999999999999E-3</c:v>
                </c:pt>
                <c:pt idx="2">
                  <c:v>6.0850000000000001E-3</c:v>
                </c:pt>
                <c:pt idx="3">
                  <c:v>5.7301779999999998E-3</c:v>
                </c:pt>
                <c:pt idx="4">
                  <c:v>4.4942690000000004E-3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37-4D47-9EB7-80D955907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lineChart>
        <c:grouping val="standard"/>
        <c:varyColors val="0"/>
        <c:ser>
          <c:idx val="1"/>
          <c:order val="0"/>
          <c:tx>
            <c:strRef>
              <c:f>'3_2_4-1'!$F$1</c:f>
              <c:strCache>
                <c:ptCount val="1"/>
                <c:pt idx="0">
                  <c:v>Breyting í skuldahlutfalli ríkissjóðs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ysClr val="windowText" lastClr="000000"/>
              </a:solidFill>
              <a:ln w="9525">
                <a:noFill/>
              </a:ln>
              <a:effectLst/>
            </c:spPr>
          </c:marker>
          <c:cat>
            <c:numLit>
              <c:formatCode>General</c:formatCode>
              <c:ptCount val="2"/>
              <c:pt idx="0">
                <c:v>2022</c:v>
              </c:pt>
              <c:pt idx="1">
                <c:v>2023</c:v>
              </c:pt>
            </c:numLit>
          </c:cat>
          <c:val>
            <c:numRef>
              <c:f>'3_2_4-1'!$F$2:$F$6</c:f>
              <c:numCache>
                <c:formatCode>0.00%</c:formatCode>
                <c:ptCount val="5"/>
                <c:pt idx="0">
                  <c:v>-7.2309000000000002E-3</c:v>
                </c:pt>
                <c:pt idx="1">
                  <c:v>2.2883999999999999E-3</c:v>
                </c:pt>
                <c:pt idx="2">
                  <c:v>-9.9535999999999999E-7</c:v>
                </c:pt>
                <c:pt idx="3">
                  <c:v>-4.2429420000000004E-3</c:v>
                </c:pt>
                <c:pt idx="4">
                  <c:v>-6.7684420000000004E-3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37-4D47-9EB7-80D955907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in val="-3.000000000000000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897887984750805"/>
          <c:y val="0.74998783340747532"/>
          <c:w val="0.74909693091919449"/>
          <c:h val="0.223893775715666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Endurfjármögnun</a:t>
            </a:r>
            <a:r>
              <a:rPr lang="en-GB" baseline="0"/>
              <a:t> er stærsti hluti nýrrar lántöku hjá ríkissjóði</a:t>
            </a:r>
            <a:endParaRPr lang="en-GB"/>
          </a:p>
        </c:rich>
      </c:tx>
      <c:layout>
        <c:manualLayout>
          <c:xMode val="edge"/>
          <c:yMode val="edge"/>
          <c:x val="0.12124419885611636"/>
          <c:y val="2.3148064867850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7.1359539133988209E-2"/>
          <c:y val="0.17550096904022366"/>
          <c:w val="0.90216865106939337"/>
          <c:h val="0.584229250638719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'3_2_4-2'!$A$2</c:f>
              <c:strCache>
                <c:ptCount val="1"/>
                <c:pt idx="0">
                  <c:v>Tekin lán</c:v>
                </c:pt>
              </c:strCache>
            </c:strRef>
          </c:tx>
          <c:spPr>
            <a:solidFill>
              <a:srgbClr val="CA003B"/>
            </a:solidFill>
            <a:ln>
              <a:noFill/>
            </a:ln>
            <a:effectLst/>
          </c:spPr>
          <c:invertIfNegative val="0"/>
          <c:cat>
            <c:numRef>
              <c:f>'3_2_4-2'!$C$1:$H$1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'3_2_4-2'!$C$2:$H$2</c:f>
              <c:numCache>
                <c:formatCode>General</c:formatCode>
                <c:ptCount val="6"/>
                <c:pt idx="0">
                  <c:v>34.6999256</c:v>
                </c:pt>
                <c:pt idx="1">
                  <c:v>190.1</c:v>
                </c:pt>
                <c:pt idx="2">
                  <c:v>166.9</c:v>
                </c:pt>
                <c:pt idx="3">
                  <c:v>272.8</c:v>
                </c:pt>
                <c:pt idx="4">
                  <c:v>78</c:v>
                </c:pt>
                <c:pt idx="5">
                  <c:v>232.8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63-4D95-BA21-48B872B1D75A}"/>
            </c:ext>
          </c:extLst>
        </c:ser>
        <c:ser>
          <c:idx val="0"/>
          <c:order val="1"/>
          <c:tx>
            <c:strRef>
              <c:f>'3_2_4-2'!$A$3</c:f>
              <c:strCache>
                <c:ptCount val="1"/>
                <c:pt idx="0">
                  <c:v>Greiddar afborganir</c:v>
                </c:pt>
              </c:strCache>
            </c:strRef>
          </c:tx>
          <c:spPr>
            <a:solidFill>
              <a:srgbClr val="003D85"/>
            </a:solidFill>
            <a:ln>
              <a:noFill/>
            </a:ln>
            <a:effectLst/>
          </c:spPr>
          <c:invertIfNegative val="0"/>
          <c:cat>
            <c:numRef>
              <c:f>'3_2_4-2'!$C$1:$H$1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'3_2_4-2'!$C$3:$H$3</c:f>
              <c:numCache>
                <c:formatCode>General</c:formatCode>
                <c:ptCount val="6"/>
                <c:pt idx="0">
                  <c:v>-105.6</c:v>
                </c:pt>
                <c:pt idx="1">
                  <c:v>-172.6</c:v>
                </c:pt>
                <c:pt idx="2">
                  <c:v>-116.9</c:v>
                </c:pt>
                <c:pt idx="3">
                  <c:v>-227.1</c:v>
                </c:pt>
                <c:pt idx="4">
                  <c:v>-35.4</c:v>
                </c:pt>
                <c:pt idx="5">
                  <c:v>-198.3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63-4D95-BA21-48B872B1D75A}"/>
            </c:ext>
          </c:extLst>
        </c:ser>
        <c:ser>
          <c:idx val="2"/>
          <c:order val="2"/>
          <c:tx>
            <c:strRef>
              <c:f>'3_2_4-2'!$A$4</c:f>
              <c:strCache>
                <c:ptCount val="1"/>
                <c:pt idx="0">
                  <c:v>Verðbætur</c:v>
                </c:pt>
              </c:strCache>
            </c:strRef>
          </c:tx>
          <c:spPr>
            <a:solidFill>
              <a:srgbClr val="FDC41B"/>
            </a:solidFill>
            <a:ln>
              <a:noFill/>
            </a:ln>
            <a:effectLst/>
          </c:spPr>
          <c:invertIfNegative val="0"/>
          <c:cat>
            <c:numRef>
              <c:f>'3_2_4-2'!$C$1:$H$1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'3_2_4-2'!$C$4:$H$4</c:f>
              <c:numCache>
                <c:formatCode>General</c:formatCode>
                <c:ptCount val="6"/>
                <c:pt idx="0">
                  <c:v>50.7</c:v>
                </c:pt>
                <c:pt idx="1">
                  <c:v>31.200000000000006</c:v>
                </c:pt>
                <c:pt idx="2">
                  <c:v>21.1</c:v>
                </c:pt>
                <c:pt idx="3">
                  <c:v>17</c:v>
                </c:pt>
                <c:pt idx="4">
                  <c:v>14.600000000000001</c:v>
                </c:pt>
                <c:pt idx="5">
                  <c:v>14.400000000000002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63-4D95-BA21-48B872B1D75A}"/>
            </c:ext>
          </c:extLst>
        </c:ser>
        <c:ser>
          <c:idx val="3"/>
          <c:order val="3"/>
          <c:tx>
            <c:strRef>
              <c:f>'3_2_4-2'!$A$5</c:f>
              <c:strCache>
                <c:ptCount val="1"/>
                <c:pt idx="0">
                  <c:v>Aðrar breytingar</c:v>
                </c:pt>
              </c:strCache>
            </c:strRef>
          </c:tx>
          <c:spPr>
            <a:solidFill>
              <a:srgbClr val="546783"/>
            </a:solidFill>
            <a:ln>
              <a:noFill/>
            </a:ln>
            <a:effectLst/>
          </c:spPr>
          <c:invertIfNegative val="0"/>
          <c:cat>
            <c:numRef>
              <c:f>'3_2_4-2'!$C$1:$H$1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'3_2_4-2'!$C$5:$H$5</c:f>
              <c:numCache>
                <c:formatCode>General</c:formatCode>
                <c:ptCount val="6"/>
                <c:pt idx="0">
                  <c:v>0.31045069499961392</c:v>
                </c:pt>
                <c:pt idx="1">
                  <c:v>-1.3040792289390302</c:v>
                </c:pt>
                <c:pt idx="2">
                  <c:v>1.0195387585221325</c:v>
                </c:pt>
                <c:pt idx="3">
                  <c:v>-0.14042824615677818</c:v>
                </c:pt>
                <c:pt idx="4">
                  <c:v>4.3949899331426714</c:v>
                </c:pt>
                <c:pt idx="5">
                  <c:v>2.1327899820259772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63-4D95-BA21-48B872B1D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lineChart>
        <c:grouping val="stacked"/>
        <c:varyColors val="0"/>
        <c:ser>
          <c:idx val="4"/>
          <c:order val="4"/>
          <c:tx>
            <c:strRef>
              <c:f>'3_2_4-2'!$A$6</c:f>
              <c:strCache>
                <c:ptCount val="1"/>
                <c:pt idx="0">
                  <c:v>samtals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Lit>
              <c:formatCode>General</c:formatCode>
              <c:ptCount val="6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</c:numLit>
          </c:cat>
          <c:val>
            <c:numRef>
              <c:f>'3_2_4-2'!$C$6:$H$6</c:f>
              <c:numCache>
                <c:formatCode>General</c:formatCode>
                <c:ptCount val="6"/>
                <c:pt idx="0">
                  <c:v>-19.889623705000385</c:v>
                </c:pt>
                <c:pt idx="1">
                  <c:v>47.395920771060979</c:v>
                </c:pt>
                <c:pt idx="2">
                  <c:v>72.119538758522125</c:v>
                </c:pt>
                <c:pt idx="3">
                  <c:v>62.559571753843223</c:v>
                </c:pt>
                <c:pt idx="4">
                  <c:v>61.594989933142671</c:v>
                </c:pt>
                <c:pt idx="5">
                  <c:v>51.032789982025974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63-4D95-BA21-48B872B1D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Ma.kr.</a:t>
                </a:r>
              </a:p>
            </c:rich>
          </c:tx>
          <c:layout>
            <c:manualLayout>
              <c:xMode val="edge"/>
              <c:yMode val="edge"/>
              <c:x val="0"/>
              <c:y val="8.731264178439408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262030943979047"/>
          <c:y val="0.85365345165029149"/>
          <c:w val="0.84191224754801197"/>
          <c:h val="5.87269990891200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Jákvæð</a:t>
            </a:r>
            <a:r>
              <a:rPr lang="en-GB" baseline="0"/>
              <a:t> áhrif greiðsluafkomu án vaxtagjalda á lánsfjárjöfnuð fara vaxandi</a:t>
            </a:r>
            <a:endParaRPr lang="en-GB"/>
          </a:p>
        </c:rich>
      </c:tx>
      <c:layout>
        <c:manualLayout>
          <c:xMode val="edge"/>
          <c:yMode val="edge"/>
          <c:x val="0.12124419885611636"/>
          <c:y val="2.3148064867850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6.5510775715808531E-2"/>
          <c:y val="0.17171301808832415"/>
          <c:w val="0.90801751766878225"/>
          <c:h val="0.58801700129174062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'3_2_4-3'!$A$3</c:f>
              <c:strCache>
                <c:ptCount val="1"/>
                <c:pt idx="0">
                  <c:v>Endurlán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'3_2_4-3'!$C$1:$H$1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'3_2_4-3'!$C$3:$H$3</c:f>
              <c:numCache>
                <c:formatCode>General</c:formatCode>
                <c:ptCount val="6"/>
                <c:pt idx="0">
                  <c:v>-28.85</c:v>
                </c:pt>
                <c:pt idx="1">
                  <c:v>-29.75</c:v>
                </c:pt>
                <c:pt idx="2">
                  <c:v>-34.35</c:v>
                </c:pt>
                <c:pt idx="3">
                  <c:v>-34.549999999999997</c:v>
                </c:pt>
                <c:pt idx="4">
                  <c:v>-33.25</c:v>
                </c:pt>
                <c:pt idx="5">
                  <c:v>-28.55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D2-43BE-9570-07E0ABB4782E}"/>
            </c:ext>
          </c:extLst>
        </c:ser>
        <c:ser>
          <c:idx val="2"/>
          <c:order val="2"/>
          <c:tx>
            <c:strRef>
              <c:f>'3_2_4-3'!$A$4</c:f>
              <c:strCache>
                <c:ptCount val="1"/>
                <c:pt idx="0">
                  <c:v>Innheimtar afborganir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'3_2_4-3'!$C$1:$H$1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'3_2_4-3'!$C$4:$H$4</c:f>
              <c:numCache>
                <c:formatCode>General</c:formatCode>
                <c:ptCount val="6"/>
                <c:pt idx="0">
                  <c:v>4.245904731760195</c:v>
                </c:pt>
                <c:pt idx="1">
                  <c:v>6.0845337598999283</c:v>
                </c:pt>
                <c:pt idx="2">
                  <c:v>7.2533463360126795</c:v>
                </c:pt>
                <c:pt idx="3">
                  <c:v>7.9647092311866494</c:v>
                </c:pt>
                <c:pt idx="4">
                  <c:v>9.2027760893760675</c:v>
                </c:pt>
                <c:pt idx="5">
                  <c:v>10.506759735097724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D2-43BE-9570-07E0ABB4782E}"/>
            </c:ext>
          </c:extLst>
        </c:ser>
        <c:ser>
          <c:idx val="3"/>
          <c:order val="3"/>
          <c:tx>
            <c:strRef>
              <c:f>'3_2_4-3'!$A$5</c:f>
              <c:strCache>
                <c:ptCount val="1"/>
                <c:pt idx="0">
                  <c:v>Greiðsluafkoma án vaxtagjalda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'3_2_4-3'!$C$1:$H$1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'3_2_4-3'!$C$5:$H$5</c:f>
              <c:numCache>
                <c:formatCode>General</c:formatCode>
                <c:ptCount val="6"/>
                <c:pt idx="0">
                  <c:v>21.375316637957308</c:v>
                </c:pt>
                <c:pt idx="1">
                  <c:v>9.3971642500464725</c:v>
                </c:pt>
                <c:pt idx="2">
                  <c:v>14.441487942689971</c:v>
                </c:pt>
                <c:pt idx="3">
                  <c:v>32.780916996113284</c:v>
                </c:pt>
                <c:pt idx="4">
                  <c:v>55.119261207424529</c:v>
                </c:pt>
                <c:pt idx="5">
                  <c:v>61.808111948220848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D2-43BE-9570-07E0ABB4782E}"/>
            </c:ext>
          </c:extLst>
        </c:ser>
        <c:ser>
          <c:idx val="4"/>
          <c:order val="4"/>
          <c:tx>
            <c:strRef>
              <c:f>'3_2_4-3'!$A$6</c:f>
              <c:strCache>
                <c:ptCount val="1"/>
                <c:pt idx="0">
                  <c:v>Greidd vaxtagjöld</c:v>
                </c:pt>
              </c:strCache>
            </c:strRef>
          </c:tx>
          <c:spPr>
            <a:solidFill>
              <a:srgbClr val="C8DEF6"/>
            </a:solidFill>
            <a:ln>
              <a:noFill/>
            </a:ln>
            <a:effectLst/>
          </c:spPr>
          <c:invertIfNegative val="0"/>
          <c:cat>
            <c:numRef>
              <c:f>'3_2_4-3'!$C$1:$H$1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'3_2_4-3'!$C$6:$H$6</c:f>
              <c:numCache>
                <c:formatCode>General</c:formatCode>
                <c:ptCount val="6"/>
                <c:pt idx="0">
                  <c:v>-47.747041167827234</c:v>
                </c:pt>
                <c:pt idx="1">
                  <c:v>-49.401563183911257</c:v>
                </c:pt>
                <c:pt idx="2">
                  <c:v>-53.534826244049064</c:v>
                </c:pt>
                <c:pt idx="3">
                  <c:v>-55.576835190122971</c:v>
                </c:pt>
                <c:pt idx="4">
                  <c:v>-64.984895894172482</c:v>
                </c:pt>
                <c:pt idx="5">
                  <c:v>-69.728260997326956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D2-43BE-9570-07E0ABB4782E}"/>
            </c:ext>
          </c:extLst>
        </c:ser>
        <c:ser>
          <c:idx val="5"/>
          <c:order val="5"/>
          <c:tx>
            <c:strRef>
              <c:f>'3_2_4-3'!$A$7</c:f>
              <c:strCache>
                <c:ptCount val="1"/>
                <c:pt idx="0">
                  <c:v>Innborgun til B-deildar LSR</c:v>
                </c:pt>
              </c:strCache>
            </c:strRef>
          </c:tx>
          <c:spPr>
            <a:solidFill>
              <a:srgbClr val="C75F93"/>
            </a:solidFill>
            <a:ln>
              <a:noFill/>
            </a:ln>
            <a:effectLst/>
          </c:spPr>
          <c:invertIfNegative val="0"/>
          <c:cat>
            <c:numRef>
              <c:f>'3_2_4-3'!$C$1:$H$1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'3_2_4-3'!$C$7:$H$7</c:f>
              <c:numCache>
                <c:formatCode>General</c:formatCode>
                <c:ptCount val="6"/>
                <c:pt idx="0">
                  <c:v>-8</c:v>
                </c:pt>
                <c:pt idx="1">
                  <c:v>-8</c:v>
                </c:pt>
                <c:pt idx="2">
                  <c:v>-8</c:v>
                </c:pt>
                <c:pt idx="3">
                  <c:v>-8</c:v>
                </c:pt>
                <c:pt idx="4">
                  <c:v>-8</c:v>
                </c:pt>
                <c:pt idx="5">
                  <c:v>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D2-43BE-9570-07E0ABB4782E}"/>
            </c:ext>
          </c:extLst>
        </c:ser>
        <c:ser>
          <c:idx val="6"/>
          <c:order val="6"/>
          <c:tx>
            <c:strRef>
              <c:f>'3_2_4-3'!$A$8</c:f>
              <c:strCache>
                <c:ptCount val="1"/>
                <c:pt idx="0">
                  <c:v>Sala eigna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'3_2_4-3'!$C$1:$H$1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'3_2_4-3'!$C$8:$H$8</c:f>
              <c:numCache>
                <c:formatCode>General</c:formatCode>
                <c:ptCount val="6"/>
                <c:pt idx="0">
                  <c:v>75.8</c:v>
                </c:pt>
                <c:pt idx="1">
                  <c:v>30.8</c:v>
                </c:pt>
                <c:pt idx="2">
                  <c:v>0.8</c:v>
                </c:pt>
                <c:pt idx="3">
                  <c:v>0.8</c:v>
                </c:pt>
                <c:pt idx="4">
                  <c:v>0.9</c:v>
                </c:pt>
                <c:pt idx="5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D2-43BE-9570-07E0ABB4782E}"/>
            </c:ext>
          </c:extLst>
        </c:ser>
        <c:ser>
          <c:idx val="7"/>
          <c:order val="7"/>
          <c:tx>
            <c:strRef>
              <c:f>'3_2_4-3'!$A$9</c:f>
              <c:strCache>
                <c:ptCount val="1"/>
                <c:pt idx="0">
                  <c:v>Annað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'3_2_4-3'!$C$1:$H$1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'3_2_4-3'!$C$9:$H$9</c:f>
              <c:numCache>
                <c:formatCode>General</c:formatCode>
                <c:ptCount val="6"/>
                <c:pt idx="0">
                  <c:v>-1.4055876034791581</c:v>
                </c:pt>
                <c:pt idx="1">
                  <c:v>-1.5969946530032575</c:v>
                </c:pt>
                <c:pt idx="2">
                  <c:v>-1.5977123684189574</c:v>
                </c:pt>
                <c:pt idx="3">
                  <c:v>-1.6014017496257147</c:v>
                </c:pt>
                <c:pt idx="4">
                  <c:v>-1.6041070773318133</c:v>
                </c:pt>
                <c:pt idx="5">
                  <c:v>-1.6045578461164551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D2-43BE-9570-07E0ABB47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lineChart>
        <c:grouping val="stacked"/>
        <c:varyColors val="0"/>
        <c:ser>
          <c:idx val="1"/>
          <c:order val="0"/>
          <c:tx>
            <c:strRef>
              <c:f>'3_2_4-3'!$A$2</c:f>
              <c:strCache>
                <c:ptCount val="1"/>
                <c:pt idx="0">
                  <c:v>Lánsfjárjöfnuður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ysClr val="windowText" lastClr="000000"/>
              </a:solidFill>
              <a:ln w="9525">
                <a:noFill/>
              </a:ln>
              <a:effectLst/>
            </c:spPr>
          </c:marker>
          <c:cat>
            <c:numLit>
              <c:formatCode>General</c:formatCode>
              <c:ptCount val="6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</c:numLit>
          </c:cat>
          <c:val>
            <c:numRef>
              <c:f>'3_2_4-3'!$C$2:$H$2</c:f>
              <c:numCache>
                <c:formatCode>General</c:formatCode>
                <c:ptCount val="6"/>
                <c:pt idx="0">
                  <c:v>15.418592598411113</c:v>
                </c:pt>
                <c:pt idx="1">
                  <c:v>-42.466859826968111</c:v>
                </c:pt>
                <c:pt idx="2">
                  <c:v>-74.987704333765379</c:v>
                </c:pt>
                <c:pt idx="3">
                  <c:v>-58.182610712448749</c:v>
                </c:pt>
                <c:pt idx="4">
                  <c:v>-42.616965674703692</c:v>
                </c:pt>
                <c:pt idx="5">
                  <c:v>-34.467947160124851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D2-43BE-9570-07E0ABB47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Ma.kr.</a:t>
                </a:r>
              </a:p>
            </c:rich>
          </c:tx>
          <c:layout>
            <c:manualLayout>
              <c:xMode val="edge"/>
              <c:yMode val="edge"/>
              <c:x val="0"/>
              <c:y val="7.70808283740107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9137515926895041E-2"/>
          <c:y val="0.83816732199117527"/>
          <c:w val="0.83189873417721516"/>
          <c:h val="0.16183261067779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/>
            </a:pP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Horfur um þróun skulda ríkissjóðs hafa batnað mikið frá útgáfu síðustu fjármálaáætlunar</a:t>
            </a:r>
          </a:p>
          <a:p>
            <a:pPr algn="l">
              <a:defRPr/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Skuldir ríkissjóðs, ma.kr. og % af VLF</a:t>
            </a:r>
          </a:p>
        </c:rich>
      </c:tx>
      <c:layout>
        <c:manualLayout>
          <c:xMode val="edge"/>
          <c:yMode val="edge"/>
          <c:x val="0.12267142863371587"/>
          <c:y val="4.26498092927906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26252158894647"/>
          <c:y val="0.29223744292237441"/>
          <c:w val="0.83304705843808358"/>
          <c:h val="0.474314883433688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'3_2_4-4'!$B$1</c:f>
              <c:strCache>
                <c:ptCount val="1"/>
                <c:pt idx="0">
                  <c:v>Fjármálaáætlun 2024-2028</c:v>
                </c:pt>
              </c:strCache>
            </c:strRef>
          </c:tx>
          <c:spPr>
            <a:solidFill>
              <a:srgbClr val="003D85"/>
            </a:solidFill>
            <a:ln w="19050" cmpd="sng">
              <a:solidFill>
                <a:srgbClr val="003D85"/>
              </a:solidFill>
              <a:prstDash val="solid"/>
            </a:ln>
          </c:spPr>
          <c:invertIfNegative val="0"/>
          <c:cat>
            <c:numLit>
              <c:formatCode>General</c:formatCode>
              <c:ptCount val="10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  <c:pt idx="6">
                <c:v>2025</c:v>
              </c:pt>
              <c:pt idx="7">
                <c:v>2026</c:v>
              </c:pt>
              <c:pt idx="8">
                <c:v>2027</c:v>
              </c:pt>
              <c:pt idx="9">
                <c:v>2028</c:v>
              </c:pt>
            </c:numLit>
          </c:cat>
          <c:val>
            <c:numRef>
              <c:f>'3_2_4-4'!$B$2:$B$11</c:f>
              <c:numCache>
                <c:formatCode>General</c:formatCode>
                <c:ptCount val="10"/>
                <c:pt idx="0">
                  <c:v>905</c:v>
                </c:pt>
                <c:pt idx="1">
                  <c:v>1244.558</c:v>
                </c:pt>
                <c:pt idx="2">
                  <c:v>1461.8216611130001</c:v>
                </c:pt>
                <c:pt idx="3">
                  <c:v>1591.6667068099093</c:v>
                </c:pt>
                <c:pt idx="4">
                  <c:v>1571.777083104909</c:v>
                </c:pt>
                <c:pt idx="5">
                  <c:v>1619.1730038759699</c:v>
                </c:pt>
                <c:pt idx="6">
                  <c:v>1691.2925426344921</c:v>
                </c:pt>
                <c:pt idx="7">
                  <c:v>1753.8521143883352</c:v>
                </c:pt>
                <c:pt idx="8">
                  <c:v>1815.447104321478</c:v>
                </c:pt>
                <c:pt idx="9">
                  <c:v>1866.4798943035039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F-4883-86A1-087E390E9880}"/>
            </c:ext>
          </c:extLst>
        </c:ser>
        <c:ser>
          <c:idx val="1"/>
          <c:order val="1"/>
          <c:tx>
            <c:strRef>
              <c:f>'3_2_4-4'!$C$1</c:f>
              <c:strCache>
                <c:ptCount val="1"/>
                <c:pt idx="0">
                  <c:v>Fjármálaáætlun 2023-2027</c:v>
                </c:pt>
              </c:strCache>
            </c:strRef>
          </c:tx>
          <c:spPr>
            <a:solidFill>
              <a:srgbClr val="A3C2E7"/>
            </a:solidFill>
            <a:ln w="19050">
              <a:noFill/>
              <a:prstDash val="dash"/>
            </a:ln>
          </c:spPr>
          <c:invertIfNegative val="0"/>
          <c:cat>
            <c:numLit>
              <c:formatCode>General</c:formatCode>
              <c:ptCount val="10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  <c:pt idx="6">
                <c:v>2025</c:v>
              </c:pt>
              <c:pt idx="7">
                <c:v>2026</c:v>
              </c:pt>
              <c:pt idx="8">
                <c:v>2027</c:v>
              </c:pt>
              <c:pt idx="9">
                <c:v>2028</c:v>
              </c:pt>
            </c:numLit>
          </c:cat>
          <c:val>
            <c:numRef>
              <c:f>'3_2_4-4'!$C$2:$C$11</c:f>
              <c:numCache>
                <c:formatCode>General</c:formatCode>
                <c:ptCount val="10"/>
                <c:pt idx="0">
                  <c:v>905</c:v>
                </c:pt>
                <c:pt idx="1">
                  <c:v>1244.558</c:v>
                </c:pt>
                <c:pt idx="2">
                  <c:v>1461.8216611130001</c:v>
                </c:pt>
                <c:pt idx="3">
                  <c:v>1549.0157058170437</c:v>
                </c:pt>
                <c:pt idx="4">
                  <c:v>1639.3044955903704</c:v>
                </c:pt>
                <c:pt idx="5">
                  <c:v>1768.9467297629787</c:v>
                </c:pt>
                <c:pt idx="6">
                  <c:v>1875.0064457725875</c:v>
                </c:pt>
                <c:pt idx="7">
                  <c:v>1961.4248755188105</c:v>
                </c:pt>
                <c:pt idx="8">
                  <c:v>2041.8566157285836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DF-4883-86A1-087E390E9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03744"/>
        <c:axId val="160134656"/>
      </c:barChart>
      <c:lineChart>
        <c:grouping val="standard"/>
        <c:varyColors val="0"/>
        <c:ser>
          <c:idx val="2"/>
          <c:order val="2"/>
          <c:tx>
            <c:strRef>
              <c:f>'3_2_4-4'!$D$1</c:f>
              <c:strCache>
                <c:ptCount val="1"/>
                <c:pt idx="0">
                  <c:v>Fjármálaáætlun 2024-2028, h-ás</c:v>
                </c:pt>
              </c:strCache>
            </c:strRef>
          </c:tx>
          <c:spPr>
            <a:ln>
              <a:solidFill>
                <a:srgbClr val="003D85"/>
              </a:solidFill>
            </a:ln>
          </c:spPr>
          <c:marker>
            <c:symbol val="none"/>
          </c:marker>
          <c:cat>
            <c:numRef>
              <c:f>'3_2_4-4'!$A$2:$A$11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</c:numCache>
            </c:numRef>
          </c:cat>
          <c:val>
            <c:numRef>
              <c:f>'3_2_4-4'!$D$2:$D$11</c:f>
              <c:numCache>
                <c:formatCode>General</c:formatCode>
                <c:ptCount val="10"/>
                <c:pt idx="2">
                  <c:v>33.267270711802915</c:v>
                </c:pt>
                <c:pt idx="3">
                  <c:v>33.37614108738719</c:v>
                </c:pt>
                <c:pt idx="4">
                  <c:v>31.447656095280092</c:v>
                </c:pt>
                <c:pt idx="5">
                  <c:v>30.726813617312548</c:v>
                </c:pt>
                <c:pt idx="6">
                  <c:v>30.953402210341284</c:v>
                </c:pt>
                <c:pt idx="7">
                  <c:v>30.952406844791021</c:v>
                </c:pt>
                <c:pt idx="8">
                  <c:v>30.528112609009071</c:v>
                </c:pt>
                <c:pt idx="9">
                  <c:v>29.851268398610031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DF-4883-86A1-087E390E9880}"/>
            </c:ext>
          </c:extLst>
        </c:ser>
        <c:ser>
          <c:idx val="3"/>
          <c:order val="3"/>
          <c:tx>
            <c:strRef>
              <c:f>'3_2_4-4'!$E$1</c:f>
              <c:strCache>
                <c:ptCount val="1"/>
                <c:pt idx="0">
                  <c:v>Fjármálaáætlun 2023-2027, h-ás</c:v>
                </c:pt>
              </c:strCache>
            </c:strRef>
          </c:tx>
          <c:spPr>
            <a:ln>
              <a:solidFill>
                <a:schemeClr val="accent1">
                  <a:lumMod val="90000"/>
                </a:schemeClr>
              </a:solidFill>
            </a:ln>
          </c:spPr>
          <c:marker>
            <c:symbol val="none"/>
          </c:marker>
          <c:cat>
            <c:numRef>
              <c:f>'3_2_4-4'!$A$2:$A$11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</c:numCache>
            </c:numRef>
          </c:cat>
          <c:val>
            <c:numRef>
              <c:f>'3_2_4-4'!$E$2:$E$11</c:f>
              <c:numCache>
                <c:formatCode>General</c:formatCode>
                <c:ptCount val="10"/>
                <c:pt idx="0">
                  <c:v>21.811396150479826</c:v>
                </c:pt>
                <c:pt idx="1">
                  <c:v>29.898253541269181</c:v>
                </c:pt>
                <c:pt idx="2">
                  <c:v>33.220696628939791</c:v>
                </c:pt>
                <c:pt idx="3">
                  <c:v>34.027063265014164</c:v>
                </c:pt>
                <c:pt idx="4">
                  <c:v>34.332203231773093</c:v>
                </c:pt>
                <c:pt idx="5">
                  <c:v>35.814769134527637</c:v>
                </c:pt>
                <c:pt idx="6">
                  <c:v>36.609864055659536</c:v>
                </c:pt>
                <c:pt idx="7">
                  <c:v>36.895515750477799</c:v>
                </c:pt>
                <c:pt idx="8">
                  <c:v>36.902186855758096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DF-4883-86A1-087E390E9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883280"/>
        <c:axId val="878888528"/>
      </c:lineChart>
      <c:catAx>
        <c:axId val="15310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 </a:t>
                </a:r>
              </a:p>
            </c:rich>
          </c:tx>
          <c:layout>
            <c:manualLayout>
              <c:xMode val="edge"/>
              <c:yMode val="edge"/>
              <c:x val="0.49481865284974091"/>
              <c:y val="0.85844748858447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is-IS"/>
          </a:p>
        </c:txPr>
        <c:crossAx val="160134656"/>
        <c:crosses val="autoZero"/>
        <c:auto val="0"/>
        <c:lblAlgn val="ctr"/>
        <c:lblOffset val="100"/>
        <c:noMultiLvlLbl val="0"/>
      </c:catAx>
      <c:valAx>
        <c:axId val="160134656"/>
        <c:scaling>
          <c:orientation val="minMax"/>
          <c:max val="3000"/>
          <c:min val="0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/>
                </a:pPr>
                <a:r>
                  <a:rPr lang="is-IS" sz="700"/>
                  <a:t>ma.kr.</a:t>
                </a:r>
              </a:p>
            </c:rich>
          </c:tx>
          <c:layout>
            <c:manualLayout>
              <c:xMode val="edge"/>
              <c:yMode val="edge"/>
              <c:x val="2.0814717191046838E-2"/>
              <c:y val="0.1886922162275066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is-IS"/>
          </a:p>
        </c:txPr>
        <c:crossAx val="153103744"/>
        <c:crosses val="autoZero"/>
        <c:crossBetween val="between"/>
      </c:valAx>
      <c:valAx>
        <c:axId val="878888528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is-IS"/>
                  <a:t>%</a:t>
                </a:r>
                <a:r>
                  <a:rPr lang="is-IS" baseline="0"/>
                  <a:t> af VLF</a:t>
                </a:r>
                <a:endParaRPr lang="is-IS"/>
              </a:p>
            </c:rich>
          </c:tx>
          <c:layout>
            <c:manualLayout>
              <c:xMode val="edge"/>
              <c:yMode val="edge"/>
              <c:x val="0.86988217597031736"/>
              <c:y val="0.1929420128638866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78883280"/>
        <c:crosses val="max"/>
        <c:crossBetween val="between"/>
      </c:valAx>
      <c:catAx>
        <c:axId val="878883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888852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</c:spPr>
    </c:plotArea>
    <c:legend>
      <c:legendPos val="r"/>
      <c:layout>
        <c:manualLayout>
          <c:xMode val="edge"/>
          <c:yMode val="edge"/>
          <c:x val="5.4490489398498687E-3"/>
          <c:y val="0.86513111563988399"/>
          <c:w val="0.95516348883167457"/>
          <c:h val="0.13486912389323721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800"/>
          </a:pPr>
          <a:endParaRPr lang="is-IS"/>
        </a:p>
      </c:txPr>
    </c:legend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2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/>
            </a:pP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Afkoma sveitarfélaga er í jafnvægi í lok </a:t>
            </a:r>
          </a:p>
          <a:p>
            <a:pPr algn="l">
              <a:defRPr/>
            </a:pP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tímabilsins*  </a:t>
            </a:r>
          </a:p>
        </c:rich>
      </c:tx>
      <c:layout>
        <c:manualLayout>
          <c:xMode val="edge"/>
          <c:yMode val="edge"/>
          <c:x val="0.14584775086505189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6366237092336E-2"/>
          <c:y val="0.20687151910889187"/>
          <c:w val="0.83304705843808358"/>
          <c:h val="0.52333449127682574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'3_3-1'!$D$1</c:f>
              <c:strCache>
                <c:ptCount val="1"/>
                <c:pt idx="0">
                  <c:v>Afkoma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cat>
            <c:numRef>
              <c:f>'3_3-1'!$A$2:$A$32</c:f>
              <c:numCache>
                <c:formatCode>General</c:formatCode>
                <c:ptCount val="3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</c:numCache>
            </c:numRef>
          </c:cat>
          <c:val>
            <c:numRef>
              <c:f>'3_3-1'!$D$2:$D$32</c:f>
              <c:numCache>
                <c:formatCode>General</c:formatCode>
                <c:ptCount val="31"/>
                <c:pt idx="0">
                  <c:v>-1.0044613263330946</c:v>
                </c:pt>
                <c:pt idx="1">
                  <c:v>-0.57116999810687386</c:v>
                </c:pt>
                <c:pt idx="2">
                  <c:v>-0.40701222305059043</c:v>
                </c:pt>
                <c:pt idx="3">
                  <c:v>-0.6024296231850097</c:v>
                </c:pt>
                <c:pt idx="4">
                  <c:v>-1.2489921716580419</c:v>
                </c:pt>
                <c:pt idx="5">
                  <c:v>-0.72878554326117528</c:v>
                </c:pt>
                <c:pt idx="6">
                  <c:v>-0.73022850618442914</c:v>
                </c:pt>
                <c:pt idx="7">
                  <c:v>0.1036029827741495</c:v>
                </c:pt>
                <c:pt idx="8">
                  <c:v>0.31317800901677062</c:v>
                </c:pt>
                <c:pt idx="9">
                  <c:v>0.58133119879505468</c:v>
                </c:pt>
                <c:pt idx="10">
                  <c:v>-0.80474088033341207</c:v>
                </c:pt>
                <c:pt idx="11">
                  <c:v>-0.93933721226937428</c:v>
                </c:pt>
                <c:pt idx="12">
                  <c:v>-0.79859187324914771</c:v>
                </c:pt>
                <c:pt idx="13">
                  <c:v>-0.28874679284921495</c:v>
                </c:pt>
                <c:pt idx="14">
                  <c:v>-0.50134730858028576</c:v>
                </c:pt>
                <c:pt idx="15">
                  <c:v>-0.45017890597955684</c:v>
                </c:pt>
                <c:pt idx="16">
                  <c:v>-0.84014554616652937</c:v>
                </c:pt>
                <c:pt idx="17">
                  <c:v>-0.61604693173242031</c:v>
                </c:pt>
                <c:pt idx="18">
                  <c:v>-5.4501975474263102E-2</c:v>
                </c:pt>
                <c:pt idx="19">
                  <c:v>-0.11139688390319449</c:v>
                </c:pt>
                <c:pt idx="20">
                  <c:v>-0.58343938496266778</c:v>
                </c:pt>
                <c:pt idx="21">
                  <c:v>-0.61107724054458934</c:v>
                </c:pt>
                <c:pt idx="22">
                  <c:v>-0.89817972560218307</c:v>
                </c:pt>
                <c:pt idx="23">
                  <c:v>-1.0601746555596001</c:v>
                </c:pt>
                <c:pt idx="24">
                  <c:v>-1.1233775822957415</c:v>
                </c:pt>
                <c:pt idx="25">
                  <c:v>-0.37207197541311732</c:v>
                </c:pt>
                <c:pt idx="26">
                  <c:v>-6.2496914257213668E-2</c:v>
                </c:pt>
                <c:pt idx="27">
                  <c:v>-2.3826024029582647E-2</c:v>
                </c:pt>
                <c:pt idx="28">
                  <c:v>6.5595206065479084E-2</c:v>
                </c:pt>
                <c:pt idx="29">
                  <c:v>7.3950473388255146E-3</c:v>
                </c:pt>
                <c:pt idx="30">
                  <c:v>3.0158946330342558E-2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45-4A40-8831-BE7E4F3C2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03744"/>
        <c:axId val="160134656"/>
        <c:extLst>
          <c:ext xmlns:c15="http://schemas.microsoft.com/office/drawing/2012/chart" uri="{02D57815-91ED-43cb-92C2-25804820EDAC}">
            <c15:filteredBarSeries>
              <c15:ser>
                <c:idx val="2"/>
                <c:order val="0"/>
                <c:spPr>
                  <a:ln w="25400">
                    <a:solidFill>
                      <a:srgbClr val="003D85"/>
                    </a:solidFill>
                    <a:prstDash val="solid"/>
                  </a:ln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'3_3-1'!$A$2:$A$32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1998</c:v>
                      </c:pt>
                      <c:pt idx="1">
                        <c:v>1999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  <c:pt idx="20">
                        <c:v>2018</c:v>
                      </c:pt>
                      <c:pt idx="21">
                        <c:v>2019</c:v>
                      </c:pt>
                      <c:pt idx="22">
                        <c:v>2020</c:v>
                      </c:pt>
                      <c:pt idx="23">
                        <c:v>2021</c:v>
                      </c:pt>
                      <c:pt idx="24">
                        <c:v>2022</c:v>
                      </c:pt>
                      <c:pt idx="25">
                        <c:v>2023</c:v>
                      </c:pt>
                      <c:pt idx="26">
                        <c:v>2024</c:v>
                      </c:pt>
                      <c:pt idx="27">
                        <c:v>2025</c:v>
                      </c:pt>
                      <c:pt idx="28">
                        <c:v>2026</c:v>
                      </c:pt>
                      <c:pt idx="29">
                        <c:v>2027</c:v>
                      </c:pt>
                      <c:pt idx="30">
                        <c:v>2028</c:v>
                      </c:pt>
                    </c:numCache>
                  </c:numRef>
                </c:cat>
                <c:val>
                  <c:numLit>
                    <c:formatCode>General</c:formatCode>
                    <c:ptCount val="31"/>
                    <c:pt idx="0">
                      <c:v>1998</c:v>
                    </c:pt>
                    <c:pt idx="1">
                      <c:v>1999</c:v>
                    </c:pt>
                    <c:pt idx="2">
                      <c:v>2000</c:v>
                    </c:pt>
                    <c:pt idx="3">
                      <c:v>2001</c:v>
                    </c:pt>
                    <c:pt idx="4">
                      <c:v>2002</c:v>
                    </c:pt>
                    <c:pt idx="5">
                      <c:v>2003</c:v>
                    </c:pt>
                    <c:pt idx="6">
                      <c:v>2004</c:v>
                    </c:pt>
                    <c:pt idx="7">
                      <c:v>2005</c:v>
                    </c:pt>
                    <c:pt idx="8">
                      <c:v>2006</c:v>
                    </c:pt>
                    <c:pt idx="9">
                      <c:v>2007</c:v>
                    </c:pt>
                    <c:pt idx="10">
                      <c:v>2008</c:v>
                    </c:pt>
                    <c:pt idx="11">
                      <c:v>2009</c:v>
                    </c:pt>
                    <c:pt idx="12">
                      <c:v>2010</c:v>
                    </c:pt>
                    <c:pt idx="13">
                      <c:v>2011</c:v>
                    </c:pt>
                    <c:pt idx="14">
                      <c:v>2012</c:v>
                    </c:pt>
                    <c:pt idx="15">
                      <c:v>2013</c:v>
                    </c:pt>
                    <c:pt idx="16">
                      <c:v>2014</c:v>
                    </c:pt>
                    <c:pt idx="17">
                      <c:v>2015</c:v>
                    </c:pt>
                    <c:pt idx="18">
                      <c:v>2016</c:v>
                    </c:pt>
                    <c:pt idx="19">
                      <c:v>2017</c:v>
                    </c:pt>
                    <c:pt idx="20">
                      <c:v>2018</c:v>
                    </c:pt>
                    <c:pt idx="21">
                      <c:v>2019</c:v>
                    </c:pt>
                    <c:pt idx="22">
                      <c:v>2020</c:v>
                    </c:pt>
                    <c:pt idx="23">
                      <c:v>2021</c:v>
                    </c:pt>
                    <c:pt idx="24">
                      <c:v>2022</c:v>
                    </c:pt>
                    <c:pt idx="25">
                      <c:v>2023</c:v>
                    </c:pt>
                    <c:pt idx="26">
                      <c:v>2024</c:v>
                    </c:pt>
                    <c:pt idx="27">
                      <c:v>2025</c:v>
                    </c:pt>
                    <c:pt idx="28">
                      <c:v>2026</c:v>
                    </c:pt>
                    <c:pt idx="29">
                      <c:v>2027</c:v>
                    </c:pt>
                    <c:pt idx="30">
                      <c:v>2028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03-4745-4A40-8831-BE7E4F3C244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v>Rekstrarafkoma (v-ás)</c:v>
                </c:tx>
                <c:spPr>
                  <a:solidFill>
                    <a:schemeClr val="accent1">
                      <a:lumMod val="90000"/>
                    </a:schemeClr>
                  </a:solidFill>
                  <a:ln w="25400">
                    <a:noFill/>
                    <a:prstDash val="solid"/>
                  </a:ln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'3_3-1'!$A$2:$A$32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1998</c:v>
                      </c:pt>
                      <c:pt idx="1">
                        <c:v>1999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  <c:pt idx="20">
                        <c:v>2018</c:v>
                      </c:pt>
                      <c:pt idx="21">
                        <c:v>2019</c:v>
                      </c:pt>
                      <c:pt idx="22">
                        <c:v>2020</c:v>
                      </c:pt>
                      <c:pt idx="23">
                        <c:v>2021</c:v>
                      </c:pt>
                      <c:pt idx="24">
                        <c:v>2022</c:v>
                      </c:pt>
                      <c:pt idx="25">
                        <c:v>2023</c:v>
                      </c:pt>
                      <c:pt idx="26">
                        <c:v>2024</c:v>
                      </c:pt>
                      <c:pt idx="27">
                        <c:v>2025</c:v>
                      </c:pt>
                      <c:pt idx="28">
                        <c:v>2026</c:v>
                      </c:pt>
                      <c:pt idx="29">
                        <c:v>2027</c:v>
                      </c:pt>
                      <c:pt idx="30">
                        <c:v>2028</c:v>
                      </c:pt>
                    </c:numCache>
                  </c:numRef>
                </c:cat>
                <c:val>
                  <c:numLit>
                    <c:formatCode>General</c:formatCode>
                    <c:ptCount val="31"/>
                    <c:pt idx="0">
                      <c:v>0.74128947577758331</c:v>
                    </c:pt>
                    <c:pt idx="1">
                      <c:v>1.010898557684168</c:v>
                    </c:pt>
                    <c:pt idx="2">
                      <c:v>0.91718682396580409</c:v>
                    </c:pt>
                    <c:pt idx="3">
                      <c:v>1.1514944812078611</c:v>
                    </c:pt>
                    <c:pt idx="4">
                      <c:v>0.14669247804809557</c:v>
                    </c:pt>
                    <c:pt idx="5">
                      <c:v>8.9417739152055878E-2</c:v>
                    </c:pt>
                    <c:pt idx="6">
                      <c:v>0.6621936081350267</c:v>
                    </c:pt>
                    <c:pt idx="7">
                      <c:v>1.2672420950832273</c:v>
                    </c:pt>
                    <c:pt idx="8">
                      <c:v>2.182928984609811</c:v>
                    </c:pt>
                    <c:pt idx="9">
                      <c:v>2.3537474013862081</c:v>
                    </c:pt>
                    <c:pt idx="10">
                      <c:v>0.77129120270504037</c:v>
                    </c:pt>
                    <c:pt idx="11">
                      <c:v>-0.39045321082076756</c:v>
                    </c:pt>
                    <c:pt idx="12">
                      <c:v>-0.2992521687219315</c:v>
                    </c:pt>
                    <c:pt idx="13">
                      <c:v>-0.10686158246218523</c:v>
                    </c:pt>
                    <c:pt idx="14">
                      <c:v>-0.19235443685100528</c:v>
                    </c:pt>
                    <c:pt idx="15">
                      <c:v>-2.9642062263406641E-2</c:v>
                    </c:pt>
                    <c:pt idx="16">
                      <c:v>-0.32215769598727034</c:v>
                    </c:pt>
                    <c:pt idx="17">
                      <c:v>-0.27963877264969006</c:v>
                    </c:pt>
                    <c:pt idx="18">
                      <c:v>0.31739585319589125</c:v>
                    </c:pt>
                    <c:pt idx="19">
                      <c:v>0.62497491444795239</c:v>
                    </c:pt>
                    <c:pt idx="20">
                      <c:v>0.62288742657930318</c:v>
                    </c:pt>
                    <c:pt idx="21">
                      <c:v>0.39228708997893619</c:v>
                    </c:pt>
                    <c:pt idx="22">
                      <c:v>-9.3576636271287456E-2</c:v>
                    </c:pt>
                    <c:pt idx="23">
                      <c:v>-7.3510624823375739E-2</c:v>
                    </c:pt>
                    <c:pt idx="24">
                      <c:v>-0.10197938836283552</c:v>
                    </c:pt>
                    <c:pt idx="25">
                      <c:v>0.77129260079142903</c:v>
                    </c:pt>
                    <c:pt idx="26">
                      <c:v>0.79726234061164281</c:v>
                    </c:pt>
                    <c:pt idx="27">
                      <c:v>0.85871965714313792</c:v>
                    </c:pt>
                    <c:pt idx="28">
                      <c:v>0.94542509963286769</c:v>
                    </c:pt>
                    <c:pt idx="29">
                      <c:v>1.0045753657869823</c:v>
                    </c:pt>
                    <c:pt idx="30">
                      <c:v>1.0953548724888276</c:v>
                    </c:pt>
                  </c:numLit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745-4A40-8831-BE7E4F3C244C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"/>
          <c:order val="1"/>
          <c:tx>
            <c:strRef>
              <c:f>'3_3-1'!$B$1</c:f>
              <c:strCache>
                <c:ptCount val="1"/>
                <c:pt idx="0">
                  <c:v>Heildartekjur (h-ás)</c:v>
                </c:pt>
              </c:strCache>
            </c:strRef>
          </c:tx>
          <c:spPr>
            <a:ln w="19050">
              <a:solidFill>
                <a:schemeClr val="accent5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31"/>
              <c:pt idx="0">
                <c:v>1998</c:v>
              </c:pt>
              <c:pt idx="1">
                <c:v>1999</c:v>
              </c:pt>
              <c:pt idx="2">
                <c:v>2000</c:v>
              </c:pt>
              <c:pt idx="3">
                <c:v>2001</c:v>
              </c:pt>
              <c:pt idx="4">
                <c:v>2002</c:v>
              </c:pt>
              <c:pt idx="5">
                <c:v>2003</c:v>
              </c:pt>
              <c:pt idx="6">
                <c:v>2004</c:v>
              </c:pt>
              <c:pt idx="7">
                <c:v>2005</c:v>
              </c:pt>
              <c:pt idx="8">
                <c:v>2006</c:v>
              </c:pt>
              <c:pt idx="9">
                <c:v>2007</c:v>
              </c:pt>
              <c:pt idx="10">
                <c:v>2008</c:v>
              </c:pt>
              <c:pt idx="11">
                <c:v>2009</c:v>
              </c:pt>
              <c:pt idx="12">
                <c:v>2010</c:v>
              </c:pt>
              <c:pt idx="13">
                <c:v>2011</c:v>
              </c:pt>
              <c:pt idx="14">
                <c:v>2012</c:v>
              </c:pt>
              <c:pt idx="15">
                <c:v>2013</c:v>
              </c:pt>
              <c:pt idx="16">
                <c:v>2014</c:v>
              </c:pt>
              <c:pt idx="17">
                <c:v>2015</c:v>
              </c:pt>
              <c:pt idx="18">
                <c:v>2016</c:v>
              </c:pt>
              <c:pt idx="19">
                <c:v>2017</c:v>
              </c:pt>
              <c:pt idx="20">
                <c:v>2018</c:v>
              </c:pt>
              <c:pt idx="21">
                <c:v>2019</c:v>
              </c:pt>
              <c:pt idx="22">
                <c:v>2020</c:v>
              </c:pt>
              <c:pt idx="23">
                <c:v>2021</c:v>
              </c:pt>
              <c:pt idx="24">
                <c:v>2022</c:v>
              </c:pt>
              <c:pt idx="25">
                <c:v>2023</c:v>
              </c:pt>
              <c:pt idx="26">
                <c:v>2024</c:v>
              </c:pt>
              <c:pt idx="27">
                <c:v>2025</c:v>
              </c:pt>
              <c:pt idx="28">
                <c:v>2026</c:v>
              </c:pt>
              <c:pt idx="29">
                <c:v>2027</c:v>
              </c:pt>
              <c:pt idx="30">
                <c:v>2028</c:v>
              </c:pt>
            </c:numLit>
          </c:cat>
          <c:val>
            <c:numRef>
              <c:f>'3_3-1'!$B$2:$B$32</c:f>
              <c:numCache>
                <c:formatCode>General</c:formatCode>
                <c:ptCount val="31"/>
                <c:pt idx="0">
                  <c:v>10.747454458674726</c:v>
                </c:pt>
                <c:pt idx="1">
                  <c:v>11.074941628611754</c:v>
                </c:pt>
                <c:pt idx="2">
                  <c:v>11.311641987087791</c:v>
                </c:pt>
                <c:pt idx="3">
                  <c:v>11.48439124566702</c:v>
                </c:pt>
                <c:pt idx="4">
                  <c:v>11.393732811248743</c:v>
                </c:pt>
                <c:pt idx="5">
                  <c:v>11.814035647568872</c:v>
                </c:pt>
                <c:pt idx="6">
                  <c:v>11.797922546296915</c:v>
                </c:pt>
                <c:pt idx="7">
                  <c:v>12.472051481306314</c:v>
                </c:pt>
                <c:pt idx="8">
                  <c:v>13.315055166694407</c:v>
                </c:pt>
                <c:pt idx="9">
                  <c:v>13.532399728397039</c:v>
                </c:pt>
                <c:pt idx="10">
                  <c:v>12.323326977746323</c:v>
                </c:pt>
                <c:pt idx="11">
                  <c:v>11.765434552761297</c:v>
                </c:pt>
                <c:pt idx="12">
                  <c:v>11.561465140124701</c:v>
                </c:pt>
                <c:pt idx="13">
                  <c:v>12.138781331879894</c:v>
                </c:pt>
                <c:pt idx="14">
                  <c:v>12.126138013830777</c:v>
                </c:pt>
                <c:pt idx="15">
                  <c:v>12.286073898584165</c:v>
                </c:pt>
                <c:pt idx="16">
                  <c:v>12.162211350677735</c:v>
                </c:pt>
                <c:pt idx="17">
                  <c:v>11.801564800367659</c:v>
                </c:pt>
                <c:pt idx="18">
                  <c:v>12.155623813969042</c:v>
                </c:pt>
                <c:pt idx="19">
                  <c:v>12.508307774647525</c:v>
                </c:pt>
                <c:pt idx="20">
                  <c:v>12.688815687460334</c:v>
                </c:pt>
                <c:pt idx="21">
                  <c:v>12.499132089697845</c:v>
                </c:pt>
                <c:pt idx="22">
                  <c:v>13.757878753098494</c:v>
                </c:pt>
                <c:pt idx="23">
                  <c:v>13.228204034576097</c:v>
                </c:pt>
                <c:pt idx="24">
                  <c:v>12.523624846538461</c:v>
                </c:pt>
                <c:pt idx="25">
                  <c:v>13.332865429181719</c:v>
                </c:pt>
                <c:pt idx="26">
                  <c:v>13.152530250387057</c:v>
                </c:pt>
                <c:pt idx="27">
                  <c:v>13.019879495816545</c:v>
                </c:pt>
                <c:pt idx="28">
                  <c:v>12.976904805811017</c:v>
                </c:pt>
                <c:pt idx="29">
                  <c:v>12.921667654789779</c:v>
                </c:pt>
                <c:pt idx="30">
                  <c:v>12.864362961738868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45-4A40-8831-BE7E4F3C244C}"/>
            </c:ext>
          </c:extLst>
        </c:ser>
        <c:ser>
          <c:idx val="0"/>
          <c:order val="2"/>
          <c:tx>
            <c:strRef>
              <c:f>'3_3-1'!$C$1</c:f>
              <c:strCache>
                <c:ptCount val="1"/>
                <c:pt idx="0">
                  <c:v>Heildargjöld (h-ás)</c:v>
                </c:pt>
              </c:strCache>
            </c:strRef>
          </c:tx>
          <c:spPr>
            <a:ln w="19050" cmpd="sng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31"/>
              <c:pt idx="0">
                <c:v>1998</c:v>
              </c:pt>
              <c:pt idx="1">
                <c:v>1999</c:v>
              </c:pt>
              <c:pt idx="2">
                <c:v>2000</c:v>
              </c:pt>
              <c:pt idx="3">
                <c:v>2001</c:v>
              </c:pt>
              <c:pt idx="4">
                <c:v>2002</c:v>
              </c:pt>
              <c:pt idx="5">
                <c:v>2003</c:v>
              </c:pt>
              <c:pt idx="6">
                <c:v>2004</c:v>
              </c:pt>
              <c:pt idx="7">
                <c:v>2005</c:v>
              </c:pt>
              <c:pt idx="8">
                <c:v>2006</c:v>
              </c:pt>
              <c:pt idx="9">
                <c:v>2007</c:v>
              </c:pt>
              <c:pt idx="10">
                <c:v>2008</c:v>
              </c:pt>
              <c:pt idx="11">
                <c:v>2009</c:v>
              </c:pt>
              <c:pt idx="12">
                <c:v>2010</c:v>
              </c:pt>
              <c:pt idx="13">
                <c:v>2011</c:v>
              </c:pt>
              <c:pt idx="14">
                <c:v>2012</c:v>
              </c:pt>
              <c:pt idx="15">
                <c:v>2013</c:v>
              </c:pt>
              <c:pt idx="16">
                <c:v>2014</c:v>
              </c:pt>
              <c:pt idx="17">
                <c:v>2015</c:v>
              </c:pt>
              <c:pt idx="18">
                <c:v>2016</c:v>
              </c:pt>
              <c:pt idx="19">
                <c:v>2017</c:v>
              </c:pt>
              <c:pt idx="20">
                <c:v>2018</c:v>
              </c:pt>
              <c:pt idx="21">
                <c:v>2019</c:v>
              </c:pt>
              <c:pt idx="22">
                <c:v>2020</c:v>
              </c:pt>
              <c:pt idx="23">
                <c:v>2021</c:v>
              </c:pt>
              <c:pt idx="24">
                <c:v>2022</c:v>
              </c:pt>
              <c:pt idx="25">
                <c:v>2023</c:v>
              </c:pt>
              <c:pt idx="26">
                <c:v>2024</c:v>
              </c:pt>
              <c:pt idx="27">
                <c:v>2025</c:v>
              </c:pt>
              <c:pt idx="28">
                <c:v>2026</c:v>
              </c:pt>
              <c:pt idx="29">
                <c:v>2027</c:v>
              </c:pt>
              <c:pt idx="30">
                <c:v>2028</c:v>
              </c:pt>
            </c:numLit>
          </c:cat>
          <c:val>
            <c:numRef>
              <c:f>'3_3-1'!$C$2:$C$32</c:f>
              <c:numCache>
                <c:formatCode>General</c:formatCode>
                <c:ptCount val="31"/>
                <c:pt idx="0">
                  <c:v>11.751915785007823</c:v>
                </c:pt>
                <c:pt idx="1">
                  <c:v>11.646111626718627</c:v>
                </c:pt>
                <c:pt idx="2">
                  <c:v>11.71865421013838</c:v>
                </c:pt>
                <c:pt idx="3">
                  <c:v>12.086820868852028</c:v>
                </c:pt>
                <c:pt idx="4">
                  <c:v>12.642724982906783</c:v>
                </c:pt>
                <c:pt idx="5">
                  <c:v>12.54282119083005</c:v>
                </c:pt>
                <c:pt idx="6">
                  <c:v>12.528151052481345</c:v>
                </c:pt>
                <c:pt idx="7">
                  <c:v>12.368542711234298</c:v>
                </c:pt>
                <c:pt idx="8">
                  <c:v>13.001795572710156</c:v>
                </c:pt>
                <c:pt idx="9">
                  <c:v>12.951140630202509</c:v>
                </c:pt>
                <c:pt idx="10">
                  <c:v>13.128004950161202</c:v>
                </c:pt>
                <c:pt idx="11">
                  <c:v>12.704771765030671</c:v>
                </c:pt>
                <c:pt idx="12">
                  <c:v>12.360057013373849</c:v>
                </c:pt>
                <c:pt idx="13">
                  <c:v>12.427471467794216</c:v>
                </c:pt>
                <c:pt idx="14">
                  <c:v>12.62743112656897</c:v>
                </c:pt>
                <c:pt idx="15">
                  <c:v>12.736252804563723</c:v>
                </c:pt>
                <c:pt idx="16">
                  <c:v>13.002356896844264</c:v>
                </c:pt>
                <c:pt idx="17">
                  <c:v>12.417611732100076</c:v>
                </c:pt>
                <c:pt idx="18">
                  <c:v>12.210125789443305</c:v>
                </c:pt>
                <c:pt idx="19">
                  <c:v>12.61970465855072</c:v>
                </c:pt>
                <c:pt idx="20">
                  <c:v>13.272255072423004</c:v>
                </c:pt>
                <c:pt idx="21">
                  <c:v>13.110209330242434</c:v>
                </c:pt>
                <c:pt idx="22">
                  <c:v>14.656058478700679</c:v>
                </c:pt>
                <c:pt idx="23">
                  <c:v>14.288409507716876</c:v>
                </c:pt>
                <c:pt idx="24">
                  <c:v>13.646975878394741</c:v>
                </c:pt>
                <c:pt idx="25">
                  <c:v>13.704937404594835</c:v>
                </c:pt>
                <c:pt idx="26">
                  <c:v>13.215027164644269</c:v>
                </c:pt>
                <c:pt idx="27">
                  <c:v>13.04370551984613</c:v>
                </c:pt>
                <c:pt idx="28">
                  <c:v>12.911309599745536</c:v>
                </c:pt>
                <c:pt idx="29">
                  <c:v>12.914272607450952</c:v>
                </c:pt>
                <c:pt idx="30">
                  <c:v>12.834204015408524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45-4A40-8831-BE7E4F3C2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0152328"/>
        <c:axId val="820152656"/>
      </c:lineChart>
      <c:catAx>
        <c:axId val="153103744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/>
                </a:pPr>
                <a:r>
                  <a:rPr lang="is-IS"/>
                  <a:t> </a:t>
                </a:r>
              </a:p>
            </c:rich>
          </c:tx>
          <c:layout>
            <c:manualLayout>
              <c:xMode val="edge"/>
              <c:yMode val="edge"/>
              <c:x val="0.49481867967196141"/>
              <c:y val="0.785276550797003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is-IS"/>
          </a:p>
        </c:txPr>
        <c:crossAx val="160134656"/>
        <c:crossesAt val="0"/>
        <c:auto val="0"/>
        <c:lblAlgn val="ctr"/>
        <c:lblOffset val="50"/>
        <c:tickLblSkip val="2"/>
        <c:tickMarkSkip val="1"/>
        <c:noMultiLvlLbl val="0"/>
      </c:catAx>
      <c:valAx>
        <c:axId val="160134656"/>
        <c:scaling>
          <c:orientation val="minMax"/>
          <c:max val="1.5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/>
                </a:pPr>
                <a:r>
                  <a:rPr lang="is-IS" sz="700"/>
                  <a:t>Afkoma </a:t>
                </a:r>
              </a:p>
              <a:p>
                <a:pPr algn="ctr">
                  <a:defRPr sz="700"/>
                </a:pPr>
                <a:r>
                  <a:rPr lang="is-IS" sz="700"/>
                  <a:t>% af VLF</a:t>
                </a:r>
              </a:p>
            </c:rich>
          </c:tx>
          <c:layout>
            <c:manualLayout>
              <c:xMode val="edge"/>
              <c:yMode val="edge"/>
              <c:x val="7.7132659455630308E-4"/>
              <c:y val="4.223689264451699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is-IS"/>
          </a:p>
        </c:txPr>
        <c:crossAx val="153103744"/>
        <c:crosses val="autoZero"/>
        <c:crossBetween val="between"/>
      </c:valAx>
      <c:valAx>
        <c:axId val="820152656"/>
        <c:scaling>
          <c:orientation val="minMax"/>
          <c:max val="15"/>
          <c:min val="10"/>
        </c:scaling>
        <c:delete val="0"/>
        <c:axPos val="r"/>
        <c:title>
          <c:tx>
            <c:rich>
              <a:bodyPr rot="0" vert="horz"/>
              <a:lstStyle/>
              <a:p>
                <a:pPr algn="ctr" rtl="0">
                  <a:defRPr lang="en-US" sz="700" b="0" i="0" u="none" strike="noStrike" kern="1200" baseline="0">
                    <a:solidFill>
                      <a:srgbClr val="000000"/>
                    </a:solidFill>
                    <a:latin typeface="FiraGO Light" panose="020B0403050000020004" pitchFamily="34" charset="0"/>
                    <a:ea typeface="Times New Roman"/>
                    <a:cs typeface="FiraGO Light" panose="020B0403050000020004" pitchFamily="34" charset="0"/>
                  </a:defRPr>
                </a:pPr>
                <a:r>
                  <a:rPr lang="is-IS" sz="700" b="0" i="0" baseline="0">
                    <a:effectLst/>
                  </a:rPr>
                  <a:t>Tekjur, gjöld</a:t>
                </a:r>
                <a:endParaRPr lang="en-US" sz="700">
                  <a:effectLst/>
                </a:endParaRPr>
              </a:p>
              <a:p>
                <a:pPr algn="ctr" rtl="0">
                  <a:defRPr lang="en-US" sz="700" b="0" i="0" u="none" strike="noStrike" kern="1200" baseline="0">
                    <a:solidFill>
                      <a:srgbClr val="000000"/>
                    </a:solidFill>
                    <a:latin typeface="FiraGO Light" panose="020B0403050000020004" pitchFamily="34" charset="0"/>
                    <a:ea typeface="Times New Roman"/>
                    <a:cs typeface="FiraGO Light" panose="020B0403050000020004" pitchFamily="34" charset="0"/>
                  </a:defRPr>
                </a:pPr>
                <a:r>
                  <a:rPr lang="is-IS" sz="700" b="0" i="0" baseline="0">
                    <a:effectLst/>
                  </a:rPr>
                  <a:t>% af VLF</a:t>
                </a:r>
                <a:endParaRPr lang="en-US" sz="700" b="0" i="0" u="none" strike="noStrike" kern="1200" baseline="0">
                  <a:solidFill>
                    <a:srgbClr val="000000"/>
                  </a:solidFill>
                  <a:latin typeface="FiraGO Light" panose="020B0403050000020004" pitchFamily="34" charset="0"/>
                  <a:ea typeface="Times New Roman"/>
                  <a:cs typeface="FiraGO Light" panose="020B0403050000020004" pitchFamily="34" charset="0"/>
                </a:endParaRPr>
              </a:p>
            </c:rich>
          </c:tx>
          <c:layout>
            <c:manualLayout>
              <c:xMode val="edge"/>
              <c:yMode val="edge"/>
              <c:x val="0.83726643598615913"/>
              <c:y val="4.2730939120414826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/>
        </c:spPr>
        <c:txPr>
          <a:bodyPr/>
          <a:lstStyle/>
          <a:p>
            <a:pPr>
              <a:defRPr sz="800"/>
            </a:pPr>
            <a:endParaRPr lang="is-IS"/>
          </a:p>
        </c:txPr>
        <c:crossAx val="820152328"/>
        <c:crosses val="max"/>
        <c:crossBetween val="between"/>
        <c:majorUnit val="1"/>
      </c:valAx>
      <c:catAx>
        <c:axId val="820152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0152656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12299158106966733"/>
          <c:y val="0.79417130785481083"/>
          <c:w val="0.64851538021415145"/>
          <c:h val="0.11436527751104282"/>
        </c:manualLayout>
      </c:layout>
      <c:overlay val="0"/>
      <c:txPr>
        <a:bodyPr/>
        <a:lstStyle/>
        <a:p>
          <a:pPr>
            <a:defRPr sz="800"/>
          </a:pPr>
          <a:endParaRPr lang="is-IS"/>
        </a:p>
      </c:txPr>
    </c:legend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2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/>
            </a:pP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Horfur um þróun skulda skv. skuldareglu sem % af VLF hafa lagast frá síðustu fjármálaáætlun</a:t>
            </a:r>
          </a:p>
          <a:p>
            <a:pPr algn="l">
              <a:defRPr/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Skuldir sveitarfélaga í ma.kr. (v-ás) og % af VLF (h-ás)</a:t>
            </a:r>
          </a:p>
        </c:rich>
      </c:tx>
      <c:layout>
        <c:manualLayout>
          <c:xMode val="edge"/>
          <c:yMode val="edge"/>
          <c:x val="0.12267142863371587"/>
          <c:y val="4.26498092927906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26252158894647"/>
          <c:y val="0.29223744292237441"/>
          <c:w val="0.83304705843808358"/>
          <c:h val="0.47431488343368844"/>
        </c:manualLayout>
      </c:layout>
      <c:barChart>
        <c:barDir val="col"/>
        <c:grouping val="clustered"/>
        <c:varyColors val="0"/>
        <c:ser>
          <c:idx val="0"/>
          <c:order val="0"/>
          <c:tx>
            <c:v>Fjármálaáætlun 2023-2027</c:v>
          </c:tx>
          <c:spPr>
            <a:solidFill>
              <a:schemeClr val="accent2"/>
            </a:solidFill>
            <a:ln w="19050" cmpd="sng">
              <a:noFill/>
              <a:prstDash val="solid"/>
            </a:ln>
          </c:spPr>
          <c:invertIfNegative val="0"/>
          <c:cat>
            <c:numLit>
              <c:formatCode>General</c:formatCode>
              <c:ptCount val="10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  <c:pt idx="6">
                <c:v>2025</c:v>
              </c:pt>
              <c:pt idx="7">
                <c:v>2026</c:v>
              </c:pt>
              <c:pt idx="8">
                <c:v>2027</c:v>
              </c:pt>
              <c:pt idx="9">
                <c:v>2028</c:v>
              </c:pt>
            </c:numLit>
          </c:cat>
          <c:val>
            <c:numLit>
              <c:formatCode>General</c:formatCode>
              <c:ptCount val="9"/>
              <c:pt idx="0">
                <c:v>153.386</c:v>
              </c:pt>
              <c:pt idx="1">
                <c:v>179.19900000000001</c:v>
              </c:pt>
              <c:pt idx="2">
                <c:v>203.13300000000001</c:v>
              </c:pt>
              <c:pt idx="3">
                <c:v>240.70106411074488</c:v>
              </c:pt>
              <c:pt idx="4">
                <c:v>263.08231499076265</c:v>
              </c:pt>
              <c:pt idx="5">
                <c:v>281.08794655716747</c:v>
              </c:pt>
              <c:pt idx="6">
                <c:v>299.69048328204826</c:v>
              </c:pt>
              <c:pt idx="7">
                <c:v>314.98606096176644</c:v>
              </c:pt>
              <c:pt idx="8">
                <c:v>330.80477661014868</c:v>
              </c:pt>
            </c:numLit>
          </c:val>
          <c:extLst>
            <c:ext xmlns:c16="http://schemas.microsoft.com/office/drawing/2014/chart" uri="{C3380CC4-5D6E-409C-BE32-E72D297353CC}">
              <c16:uniqueId val="{00000000-78CD-4A23-8452-3F972C583E16}"/>
            </c:ext>
          </c:extLst>
        </c:ser>
        <c:ser>
          <c:idx val="2"/>
          <c:order val="2"/>
          <c:tx>
            <c:v>Fjármálaáætlun 2024-2028</c:v>
          </c:tx>
          <c:invertIfNegative val="0"/>
          <c:cat>
            <c:numLit>
              <c:formatCode>General</c:formatCode>
              <c:ptCount val="10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  <c:pt idx="6">
                <c:v>2025</c:v>
              </c:pt>
              <c:pt idx="7">
                <c:v>2026</c:v>
              </c:pt>
              <c:pt idx="8">
                <c:v>2027</c:v>
              </c:pt>
              <c:pt idx="9">
                <c:v>2028</c:v>
              </c:pt>
            </c:numLit>
          </c:cat>
          <c:val>
            <c:numLit>
              <c:formatCode>General</c:formatCode>
              <c:ptCount val="10"/>
              <c:pt idx="0">
                <c:v>152.27799999999999</c:v>
              </c:pt>
              <c:pt idx="1">
                <c:v>182.386</c:v>
              </c:pt>
              <c:pt idx="2">
                <c:v>212.78700000000001</c:v>
              </c:pt>
              <c:pt idx="3">
                <c:v>252.75</c:v>
              </c:pt>
              <c:pt idx="4">
                <c:v>288.77367087260188</c:v>
              </c:pt>
              <c:pt idx="5">
                <c:v>304.83293143583222</c:v>
              </c:pt>
              <c:pt idx="6">
                <c:v>315.10157135035922</c:v>
              </c:pt>
              <c:pt idx="7">
                <c:v>320.04297269779175</c:v>
              </c:pt>
              <c:pt idx="8">
                <c:v>327.65870196912982</c:v>
              </c:pt>
              <c:pt idx="9">
                <c:v>334.19417525178932</c:v>
              </c:pt>
            </c:numLit>
          </c:val>
          <c:extLst>
            <c:ext xmlns:c16="http://schemas.microsoft.com/office/drawing/2014/chart" uri="{C3380CC4-5D6E-409C-BE32-E72D297353CC}">
              <c16:uniqueId val="{00000001-78CD-4A23-8452-3F972C583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03744"/>
        <c:axId val="160134656"/>
      </c:barChart>
      <c:lineChart>
        <c:grouping val="standard"/>
        <c:varyColors val="0"/>
        <c:ser>
          <c:idx val="1"/>
          <c:order val="1"/>
          <c:tx>
            <c:v>Fjármálaáætlun 2024-2028</c:v>
          </c:tx>
          <c:spPr>
            <a:ln w="19050">
              <a:solidFill>
                <a:srgbClr val="003D85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9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  <c:pt idx="6">
                <c:v>2025</c:v>
              </c:pt>
              <c:pt idx="7">
                <c:v>2026</c:v>
              </c:pt>
              <c:pt idx="8">
                <c:v>2027</c:v>
              </c:pt>
            </c:numLit>
          </c:cat>
          <c:val>
            <c:numLit>
              <c:formatCode>General</c:formatCode>
              <c:ptCount val="10"/>
              <c:pt idx="0">
                <c:v>5.0357647167758514E-2</c:v>
              </c:pt>
              <c:pt idx="1">
                <c:v>6.2487601734301096E-2</c:v>
              </c:pt>
              <c:pt idx="2">
                <c:v>6.5575806472986387E-2</c:v>
              </c:pt>
              <c:pt idx="3">
                <c:v>6.7106235742414005E-2</c:v>
              </c:pt>
              <c:pt idx="4">
                <c:v>7.0233618818635268E-2</c:v>
              </c:pt>
              <c:pt idx="5">
                <c:v>6.8636062245785182E-2</c:v>
              </c:pt>
              <c:pt idx="6">
                <c:v>6.6814439003314033E-2</c:v>
              </c:pt>
              <c:pt idx="7">
                <c:v>6.4570096095202228E-2</c:v>
              </c:pt>
              <c:pt idx="8">
                <c:v>6.2880050918559749E-2</c:v>
              </c:pt>
              <c:pt idx="9">
                <c:v>6.0863400307634943E-2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8CD-4A23-8452-3F972C583E16}"/>
            </c:ext>
          </c:extLst>
        </c:ser>
        <c:ser>
          <c:idx val="3"/>
          <c:order val="3"/>
          <c:tx>
            <c:v>Fjármálaáætlun 2023-2027</c:v>
          </c:tx>
          <c:spPr>
            <a:ln w="19050">
              <a:solidFill>
                <a:schemeClr val="accent2"/>
              </a:solidFill>
            </a:ln>
          </c:spPr>
          <c:marker>
            <c:symbol val="none"/>
          </c:marker>
          <c:val>
            <c:numLit>
              <c:formatCode>General</c:formatCode>
              <c:ptCount val="9"/>
              <c:pt idx="0">
                <c:v>5.0405217383303245E-2</c:v>
              </c:pt>
              <c:pt idx="1">
                <c:v>6.1192105354817165E-2</c:v>
              </c:pt>
              <c:pt idx="2">
                <c:v>6.2831097175658157E-2</c:v>
              </c:pt>
              <c:pt idx="3">
                <c:v>6.6785530913696628E-2</c:v>
              </c:pt>
              <c:pt idx="4">
                <c:v>6.8669119446820845E-2</c:v>
              </c:pt>
              <c:pt idx="5">
                <c:v>6.976026025022633E-2</c:v>
              </c:pt>
              <c:pt idx="6">
                <c:v>7.0829775372919443E-2</c:v>
              </c:pt>
              <c:pt idx="7">
                <c:v>7.1125441920066923E-2</c:v>
              </c:pt>
              <c:pt idx="8">
                <c:v>7.1255924971728238E-2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8CD-4A23-8452-3F972C583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532808"/>
        <c:axId val="760633776"/>
      </c:lineChart>
      <c:catAx>
        <c:axId val="15310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 </a:t>
                </a:r>
              </a:p>
            </c:rich>
          </c:tx>
          <c:layout>
            <c:manualLayout>
              <c:xMode val="edge"/>
              <c:yMode val="edge"/>
              <c:x val="0.49481865284974091"/>
              <c:y val="0.85844748858447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is-IS"/>
          </a:p>
        </c:txPr>
        <c:crossAx val="160134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0134656"/>
        <c:scaling>
          <c:orientation val="minMax"/>
          <c:max val="500"/>
          <c:min val="0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#,##0" sourceLinked="0"/>
        <c:majorTickMark val="cross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is-IS"/>
          </a:p>
        </c:txPr>
        <c:crossAx val="153103744"/>
        <c:crosses val="autoZero"/>
        <c:crossBetween val="between"/>
      </c:valAx>
      <c:valAx>
        <c:axId val="760633776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crossAx val="766532808"/>
        <c:crosses val="max"/>
        <c:crossBetween val="between"/>
        <c:majorUnit val="2.0000000000000004E-2"/>
      </c:valAx>
      <c:catAx>
        <c:axId val="766532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0633776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5.4490489398498687E-3"/>
          <c:y val="0.85600514099888947"/>
          <c:w val="0.92825002616066132"/>
          <c:h val="0.14399508217316542"/>
        </c:manualLayout>
      </c:layout>
      <c:overlay val="0"/>
      <c:txPr>
        <a:bodyPr/>
        <a:lstStyle/>
        <a:p>
          <a:pPr>
            <a:defRPr sz="800"/>
          </a:pPr>
          <a:endParaRPr lang="is-IS"/>
        </a:p>
      </c:txPr>
    </c:legend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2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Ávöxtunarkrafa</a:t>
            </a:r>
            <a:r>
              <a:rPr lang="en-GB" baseline="0"/>
              <a:t> fimm ára ríkisbréfa hefur hækkað s.l. ár</a:t>
            </a:r>
            <a:endParaRPr lang="en-GB"/>
          </a:p>
        </c:rich>
      </c:tx>
      <c:layout>
        <c:manualLayout>
          <c:xMode val="edge"/>
          <c:yMode val="edge"/>
          <c:x val="0.10975"/>
          <c:y val="2.31481206358639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67160032079323406"/>
        </c:manualLayout>
      </c:layout>
      <c:lineChart>
        <c:grouping val="standard"/>
        <c:varyColors val="0"/>
        <c:ser>
          <c:idx val="1"/>
          <c:order val="0"/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none"/>
          </c:marker>
          <c:cat>
            <c:numRef>
              <c:f>'4-1'!$A$2:$A$253</c:f>
              <c:numCache>
                <c:formatCode>m/d/yyyy</c:formatCode>
                <c:ptCount val="252"/>
                <c:pt idx="0">
                  <c:v>44641</c:v>
                </c:pt>
                <c:pt idx="1">
                  <c:v>44642</c:v>
                </c:pt>
                <c:pt idx="2">
                  <c:v>44643</c:v>
                </c:pt>
                <c:pt idx="3">
                  <c:v>44644</c:v>
                </c:pt>
                <c:pt idx="4">
                  <c:v>44645</c:v>
                </c:pt>
                <c:pt idx="5">
                  <c:v>44648</c:v>
                </c:pt>
                <c:pt idx="6">
                  <c:v>44649</c:v>
                </c:pt>
                <c:pt idx="7">
                  <c:v>44650</c:v>
                </c:pt>
                <c:pt idx="8">
                  <c:v>44651</c:v>
                </c:pt>
                <c:pt idx="9">
                  <c:v>44652</c:v>
                </c:pt>
                <c:pt idx="10">
                  <c:v>44655</c:v>
                </c:pt>
                <c:pt idx="11">
                  <c:v>44656</c:v>
                </c:pt>
                <c:pt idx="12">
                  <c:v>44657</c:v>
                </c:pt>
                <c:pt idx="13">
                  <c:v>44658</c:v>
                </c:pt>
                <c:pt idx="14">
                  <c:v>44659</c:v>
                </c:pt>
                <c:pt idx="15">
                  <c:v>44662</c:v>
                </c:pt>
                <c:pt idx="16">
                  <c:v>44663</c:v>
                </c:pt>
                <c:pt idx="17">
                  <c:v>44664</c:v>
                </c:pt>
                <c:pt idx="18">
                  <c:v>44670</c:v>
                </c:pt>
                <c:pt idx="19">
                  <c:v>44671</c:v>
                </c:pt>
                <c:pt idx="20">
                  <c:v>44673</c:v>
                </c:pt>
                <c:pt idx="21">
                  <c:v>44676</c:v>
                </c:pt>
                <c:pt idx="22">
                  <c:v>44677</c:v>
                </c:pt>
                <c:pt idx="23">
                  <c:v>44678</c:v>
                </c:pt>
                <c:pt idx="24">
                  <c:v>44679</c:v>
                </c:pt>
                <c:pt idx="25">
                  <c:v>44680</c:v>
                </c:pt>
                <c:pt idx="26">
                  <c:v>44683</c:v>
                </c:pt>
                <c:pt idx="27">
                  <c:v>44684</c:v>
                </c:pt>
                <c:pt idx="28">
                  <c:v>44685</c:v>
                </c:pt>
                <c:pt idx="29">
                  <c:v>44686</c:v>
                </c:pt>
                <c:pt idx="30">
                  <c:v>44687</c:v>
                </c:pt>
                <c:pt idx="31">
                  <c:v>44690</c:v>
                </c:pt>
                <c:pt idx="32">
                  <c:v>44691</c:v>
                </c:pt>
                <c:pt idx="33">
                  <c:v>44692</c:v>
                </c:pt>
                <c:pt idx="34">
                  <c:v>44693</c:v>
                </c:pt>
                <c:pt idx="35">
                  <c:v>44694</c:v>
                </c:pt>
                <c:pt idx="36">
                  <c:v>44697</c:v>
                </c:pt>
                <c:pt idx="37">
                  <c:v>44698</c:v>
                </c:pt>
                <c:pt idx="38">
                  <c:v>44699</c:v>
                </c:pt>
                <c:pt idx="39">
                  <c:v>44700</c:v>
                </c:pt>
                <c:pt idx="40">
                  <c:v>44701</c:v>
                </c:pt>
                <c:pt idx="41">
                  <c:v>44704</c:v>
                </c:pt>
                <c:pt idx="42">
                  <c:v>44705</c:v>
                </c:pt>
                <c:pt idx="43">
                  <c:v>44706</c:v>
                </c:pt>
                <c:pt idx="44">
                  <c:v>44708</c:v>
                </c:pt>
                <c:pt idx="45">
                  <c:v>44711</c:v>
                </c:pt>
                <c:pt idx="46">
                  <c:v>44712</c:v>
                </c:pt>
                <c:pt idx="47">
                  <c:v>44713</c:v>
                </c:pt>
                <c:pt idx="48">
                  <c:v>44714</c:v>
                </c:pt>
                <c:pt idx="49">
                  <c:v>44715</c:v>
                </c:pt>
                <c:pt idx="50">
                  <c:v>44719</c:v>
                </c:pt>
                <c:pt idx="51">
                  <c:v>44720</c:v>
                </c:pt>
                <c:pt idx="52">
                  <c:v>44721</c:v>
                </c:pt>
                <c:pt idx="53">
                  <c:v>44722</c:v>
                </c:pt>
                <c:pt idx="54">
                  <c:v>44725</c:v>
                </c:pt>
                <c:pt idx="55">
                  <c:v>44726</c:v>
                </c:pt>
                <c:pt idx="56">
                  <c:v>44727</c:v>
                </c:pt>
                <c:pt idx="57">
                  <c:v>44728</c:v>
                </c:pt>
                <c:pt idx="58">
                  <c:v>44732</c:v>
                </c:pt>
                <c:pt idx="59">
                  <c:v>44733</c:v>
                </c:pt>
                <c:pt idx="60">
                  <c:v>44734</c:v>
                </c:pt>
                <c:pt idx="61">
                  <c:v>44735</c:v>
                </c:pt>
                <c:pt idx="62">
                  <c:v>44736</c:v>
                </c:pt>
                <c:pt idx="63">
                  <c:v>44739</c:v>
                </c:pt>
                <c:pt idx="64">
                  <c:v>44740</c:v>
                </c:pt>
                <c:pt idx="65">
                  <c:v>44741</c:v>
                </c:pt>
                <c:pt idx="66">
                  <c:v>44742</c:v>
                </c:pt>
                <c:pt idx="67">
                  <c:v>44743</c:v>
                </c:pt>
                <c:pt idx="68">
                  <c:v>44746</c:v>
                </c:pt>
                <c:pt idx="69">
                  <c:v>44747</c:v>
                </c:pt>
                <c:pt idx="70">
                  <c:v>44748</c:v>
                </c:pt>
                <c:pt idx="71">
                  <c:v>44749</c:v>
                </c:pt>
                <c:pt idx="72">
                  <c:v>44750</c:v>
                </c:pt>
                <c:pt idx="73">
                  <c:v>44753</c:v>
                </c:pt>
                <c:pt idx="74">
                  <c:v>44754</c:v>
                </c:pt>
                <c:pt idx="75">
                  <c:v>44755</c:v>
                </c:pt>
                <c:pt idx="76">
                  <c:v>44756</c:v>
                </c:pt>
                <c:pt idx="77">
                  <c:v>44757</c:v>
                </c:pt>
                <c:pt idx="78">
                  <c:v>44760</c:v>
                </c:pt>
                <c:pt idx="79">
                  <c:v>44761</c:v>
                </c:pt>
                <c:pt idx="80">
                  <c:v>44762</c:v>
                </c:pt>
                <c:pt idx="81">
                  <c:v>44763</c:v>
                </c:pt>
                <c:pt idx="82">
                  <c:v>44764</c:v>
                </c:pt>
                <c:pt idx="83">
                  <c:v>44767</c:v>
                </c:pt>
                <c:pt idx="84">
                  <c:v>44768</c:v>
                </c:pt>
                <c:pt idx="85">
                  <c:v>44769</c:v>
                </c:pt>
                <c:pt idx="86">
                  <c:v>44770</c:v>
                </c:pt>
                <c:pt idx="87">
                  <c:v>44771</c:v>
                </c:pt>
                <c:pt idx="88">
                  <c:v>44775</c:v>
                </c:pt>
                <c:pt idx="89">
                  <c:v>44776</c:v>
                </c:pt>
                <c:pt idx="90">
                  <c:v>44777</c:v>
                </c:pt>
                <c:pt idx="91">
                  <c:v>44778</c:v>
                </c:pt>
                <c:pt idx="92">
                  <c:v>44781</c:v>
                </c:pt>
                <c:pt idx="93">
                  <c:v>44782</c:v>
                </c:pt>
                <c:pt idx="94">
                  <c:v>44783</c:v>
                </c:pt>
                <c:pt idx="95">
                  <c:v>44784</c:v>
                </c:pt>
                <c:pt idx="96">
                  <c:v>44785</c:v>
                </c:pt>
                <c:pt idx="97">
                  <c:v>44788</c:v>
                </c:pt>
                <c:pt idx="98">
                  <c:v>44789</c:v>
                </c:pt>
                <c:pt idx="99">
                  <c:v>44790</c:v>
                </c:pt>
                <c:pt idx="100">
                  <c:v>44791</c:v>
                </c:pt>
                <c:pt idx="101">
                  <c:v>44792</c:v>
                </c:pt>
                <c:pt idx="102">
                  <c:v>44795</c:v>
                </c:pt>
                <c:pt idx="103">
                  <c:v>44796</c:v>
                </c:pt>
                <c:pt idx="104">
                  <c:v>44797</c:v>
                </c:pt>
                <c:pt idx="105">
                  <c:v>44798</c:v>
                </c:pt>
                <c:pt idx="106">
                  <c:v>44799</c:v>
                </c:pt>
                <c:pt idx="107">
                  <c:v>44802</c:v>
                </c:pt>
                <c:pt idx="108">
                  <c:v>44803</c:v>
                </c:pt>
                <c:pt idx="109">
                  <c:v>44804</c:v>
                </c:pt>
                <c:pt idx="110">
                  <c:v>44805</c:v>
                </c:pt>
                <c:pt idx="111">
                  <c:v>44806</c:v>
                </c:pt>
                <c:pt idx="112">
                  <c:v>44809</c:v>
                </c:pt>
                <c:pt idx="113">
                  <c:v>44810</c:v>
                </c:pt>
                <c:pt idx="114">
                  <c:v>44811</c:v>
                </c:pt>
                <c:pt idx="115">
                  <c:v>44812</c:v>
                </c:pt>
                <c:pt idx="116">
                  <c:v>44813</c:v>
                </c:pt>
                <c:pt idx="117">
                  <c:v>44816</c:v>
                </c:pt>
                <c:pt idx="118">
                  <c:v>44817</c:v>
                </c:pt>
                <c:pt idx="119">
                  <c:v>44818</c:v>
                </c:pt>
                <c:pt idx="120">
                  <c:v>44819</c:v>
                </c:pt>
                <c:pt idx="121">
                  <c:v>44820</c:v>
                </c:pt>
                <c:pt idx="122">
                  <c:v>44823</c:v>
                </c:pt>
                <c:pt idx="123">
                  <c:v>44824</c:v>
                </c:pt>
                <c:pt idx="124">
                  <c:v>44825</c:v>
                </c:pt>
                <c:pt idx="125">
                  <c:v>44826</c:v>
                </c:pt>
                <c:pt idx="126">
                  <c:v>44827</c:v>
                </c:pt>
                <c:pt idx="127">
                  <c:v>44830</c:v>
                </c:pt>
                <c:pt idx="128">
                  <c:v>44831</c:v>
                </c:pt>
                <c:pt idx="129">
                  <c:v>44832</c:v>
                </c:pt>
                <c:pt idx="130">
                  <c:v>44833</c:v>
                </c:pt>
                <c:pt idx="131">
                  <c:v>44834</c:v>
                </c:pt>
                <c:pt idx="132">
                  <c:v>44837</c:v>
                </c:pt>
                <c:pt idx="133">
                  <c:v>44838</c:v>
                </c:pt>
                <c:pt idx="134">
                  <c:v>44839</c:v>
                </c:pt>
                <c:pt idx="135">
                  <c:v>44840</c:v>
                </c:pt>
                <c:pt idx="136">
                  <c:v>44841</c:v>
                </c:pt>
                <c:pt idx="137">
                  <c:v>44844</c:v>
                </c:pt>
                <c:pt idx="138">
                  <c:v>44845</c:v>
                </c:pt>
                <c:pt idx="139">
                  <c:v>44846</c:v>
                </c:pt>
                <c:pt idx="140">
                  <c:v>44847</c:v>
                </c:pt>
                <c:pt idx="141">
                  <c:v>44848</c:v>
                </c:pt>
                <c:pt idx="142">
                  <c:v>44851</c:v>
                </c:pt>
                <c:pt idx="143">
                  <c:v>44852</c:v>
                </c:pt>
                <c:pt idx="144">
                  <c:v>44853</c:v>
                </c:pt>
                <c:pt idx="145">
                  <c:v>44854</c:v>
                </c:pt>
                <c:pt idx="146">
                  <c:v>44855</c:v>
                </c:pt>
                <c:pt idx="147">
                  <c:v>44858</c:v>
                </c:pt>
                <c:pt idx="148">
                  <c:v>44859</c:v>
                </c:pt>
                <c:pt idx="149">
                  <c:v>44860</c:v>
                </c:pt>
                <c:pt idx="150">
                  <c:v>44861</c:v>
                </c:pt>
                <c:pt idx="151">
                  <c:v>44862</c:v>
                </c:pt>
                <c:pt idx="152">
                  <c:v>44865</c:v>
                </c:pt>
                <c:pt idx="153">
                  <c:v>44866</c:v>
                </c:pt>
                <c:pt idx="154">
                  <c:v>44867</c:v>
                </c:pt>
                <c:pt idx="155">
                  <c:v>44868</c:v>
                </c:pt>
                <c:pt idx="156">
                  <c:v>44869</c:v>
                </c:pt>
                <c:pt idx="157">
                  <c:v>44872</c:v>
                </c:pt>
                <c:pt idx="158">
                  <c:v>44873</c:v>
                </c:pt>
                <c:pt idx="159">
                  <c:v>44874</c:v>
                </c:pt>
                <c:pt idx="160">
                  <c:v>44875</c:v>
                </c:pt>
                <c:pt idx="161">
                  <c:v>44876</c:v>
                </c:pt>
                <c:pt idx="162">
                  <c:v>44879</c:v>
                </c:pt>
                <c:pt idx="163">
                  <c:v>44880</c:v>
                </c:pt>
                <c:pt idx="164">
                  <c:v>44881</c:v>
                </c:pt>
                <c:pt idx="165">
                  <c:v>44882</c:v>
                </c:pt>
                <c:pt idx="166">
                  <c:v>44883</c:v>
                </c:pt>
                <c:pt idx="167">
                  <c:v>44886</c:v>
                </c:pt>
                <c:pt idx="168">
                  <c:v>44887</c:v>
                </c:pt>
                <c:pt idx="169">
                  <c:v>44888</c:v>
                </c:pt>
                <c:pt idx="170">
                  <c:v>44889</c:v>
                </c:pt>
                <c:pt idx="171">
                  <c:v>44890</c:v>
                </c:pt>
                <c:pt idx="172">
                  <c:v>44893</c:v>
                </c:pt>
                <c:pt idx="173">
                  <c:v>44894</c:v>
                </c:pt>
                <c:pt idx="174">
                  <c:v>44895</c:v>
                </c:pt>
                <c:pt idx="175">
                  <c:v>44896</c:v>
                </c:pt>
                <c:pt idx="176">
                  <c:v>44897</c:v>
                </c:pt>
                <c:pt idx="177">
                  <c:v>44900</c:v>
                </c:pt>
                <c:pt idx="178">
                  <c:v>44901</c:v>
                </c:pt>
                <c:pt idx="179">
                  <c:v>44902</c:v>
                </c:pt>
                <c:pt idx="180">
                  <c:v>44903</c:v>
                </c:pt>
                <c:pt idx="181">
                  <c:v>44904</c:v>
                </c:pt>
                <c:pt idx="182">
                  <c:v>44907</c:v>
                </c:pt>
                <c:pt idx="183">
                  <c:v>44908</c:v>
                </c:pt>
                <c:pt idx="184">
                  <c:v>44909</c:v>
                </c:pt>
                <c:pt idx="185">
                  <c:v>44910</c:v>
                </c:pt>
                <c:pt idx="186">
                  <c:v>44911</c:v>
                </c:pt>
                <c:pt idx="187">
                  <c:v>44914</c:v>
                </c:pt>
                <c:pt idx="188">
                  <c:v>44915</c:v>
                </c:pt>
                <c:pt idx="189">
                  <c:v>44916</c:v>
                </c:pt>
                <c:pt idx="190">
                  <c:v>44917</c:v>
                </c:pt>
                <c:pt idx="191">
                  <c:v>44918</c:v>
                </c:pt>
                <c:pt idx="192">
                  <c:v>44922</c:v>
                </c:pt>
                <c:pt idx="193">
                  <c:v>44923</c:v>
                </c:pt>
                <c:pt idx="194">
                  <c:v>44924</c:v>
                </c:pt>
                <c:pt idx="195">
                  <c:v>44925</c:v>
                </c:pt>
                <c:pt idx="196">
                  <c:v>44928</c:v>
                </c:pt>
                <c:pt idx="197">
                  <c:v>44929</c:v>
                </c:pt>
                <c:pt idx="198">
                  <c:v>44930</c:v>
                </c:pt>
                <c:pt idx="199">
                  <c:v>44931</c:v>
                </c:pt>
                <c:pt idx="200">
                  <c:v>44932</c:v>
                </c:pt>
                <c:pt idx="201">
                  <c:v>44935</c:v>
                </c:pt>
                <c:pt idx="202">
                  <c:v>44936</c:v>
                </c:pt>
                <c:pt idx="203">
                  <c:v>44937</c:v>
                </c:pt>
                <c:pt idx="204">
                  <c:v>44938</c:v>
                </c:pt>
                <c:pt idx="205">
                  <c:v>44939</c:v>
                </c:pt>
                <c:pt idx="206">
                  <c:v>44942</c:v>
                </c:pt>
                <c:pt idx="207">
                  <c:v>44943</c:v>
                </c:pt>
                <c:pt idx="208">
                  <c:v>44944</c:v>
                </c:pt>
                <c:pt idx="209">
                  <c:v>44945</c:v>
                </c:pt>
                <c:pt idx="210">
                  <c:v>44946</c:v>
                </c:pt>
                <c:pt idx="211">
                  <c:v>44949</c:v>
                </c:pt>
                <c:pt idx="212">
                  <c:v>44950</c:v>
                </c:pt>
                <c:pt idx="213">
                  <c:v>44951</c:v>
                </c:pt>
                <c:pt idx="214">
                  <c:v>44952</c:v>
                </c:pt>
                <c:pt idx="215">
                  <c:v>44953</c:v>
                </c:pt>
                <c:pt idx="216">
                  <c:v>44956</c:v>
                </c:pt>
                <c:pt idx="217">
                  <c:v>44957</c:v>
                </c:pt>
                <c:pt idx="218">
                  <c:v>44958</c:v>
                </c:pt>
                <c:pt idx="219">
                  <c:v>44959</c:v>
                </c:pt>
                <c:pt idx="220">
                  <c:v>44960</c:v>
                </c:pt>
                <c:pt idx="221">
                  <c:v>44963</c:v>
                </c:pt>
                <c:pt idx="222">
                  <c:v>44964</c:v>
                </c:pt>
                <c:pt idx="223">
                  <c:v>44965</c:v>
                </c:pt>
                <c:pt idx="224">
                  <c:v>44966</c:v>
                </c:pt>
                <c:pt idx="225">
                  <c:v>44967</c:v>
                </c:pt>
                <c:pt idx="226">
                  <c:v>44970</c:v>
                </c:pt>
                <c:pt idx="227">
                  <c:v>44971</c:v>
                </c:pt>
                <c:pt idx="228">
                  <c:v>44972</c:v>
                </c:pt>
                <c:pt idx="229">
                  <c:v>44973</c:v>
                </c:pt>
                <c:pt idx="230">
                  <c:v>44974</c:v>
                </c:pt>
                <c:pt idx="231">
                  <c:v>44977</c:v>
                </c:pt>
                <c:pt idx="232">
                  <c:v>44978</c:v>
                </c:pt>
                <c:pt idx="233">
                  <c:v>44979</c:v>
                </c:pt>
                <c:pt idx="234">
                  <c:v>44980</c:v>
                </c:pt>
                <c:pt idx="235">
                  <c:v>44981</c:v>
                </c:pt>
                <c:pt idx="236">
                  <c:v>44984</c:v>
                </c:pt>
                <c:pt idx="237">
                  <c:v>44985</c:v>
                </c:pt>
                <c:pt idx="238">
                  <c:v>44986</c:v>
                </c:pt>
                <c:pt idx="239">
                  <c:v>44987</c:v>
                </c:pt>
                <c:pt idx="240">
                  <c:v>44988</c:v>
                </c:pt>
                <c:pt idx="241">
                  <c:v>44991</c:v>
                </c:pt>
                <c:pt idx="242">
                  <c:v>44992</c:v>
                </c:pt>
                <c:pt idx="243">
                  <c:v>44993</c:v>
                </c:pt>
                <c:pt idx="244">
                  <c:v>44994</c:v>
                </c:pt>
                <c:pt idx="245">
                  <c:v>44995</c:v>
                </c:pt>
                <c:pt idx="246">
                  <c:v>44998</c:v>
                </c:pt>
                <c:pt idx="247">
                  <c:v>44999</c:v>
                </c:pt>
                <c:pt idx="248">
                  <c:v>45000</c:v>
                </c:pt>
                <c:pt idx="249">
                  <c:v>45001</c:v>
                </c:pt>
                <c:pt idx="250">
                  <c:v>45002</c:v>
                </c:pt>
                <c:pt idx="251">
                  <c:v>45005</c:v>
                </c:pt>
              </c:numCache>
            </c:numRef>
          </c:cat>
          <c:val>
            <c:numRef>
              <c:f>'4-1'!$B$2:$B$253</c:f>
              <c:numCache>
                <c:formatCode>0.00</c:formatCode>
                <c:ptCount val="252"/>
                <c:pt idx="0">
                  <c:v>5.0599999999999996</c:v>
                </c:pt>
                <c:pt idx="1">
                  <c:v>5.12</c:v>
                </c:pt>
                <c:pt idx="2">
                  <c:v>5.13</c:v>
                </c:pt>
                <c:pt idx="3">
                  <c:v>5.13</c:v>
                </c:pt>
                <c:pt idx="4">
                  <c:v>5.24</c:v>
                </c:pt>
                <c:pt idx="5">
                  <c:v>5.26</c:v>
                </c:pt>
                <c:pt idx="6">
                  <c:v>5.19</c:v>
                </c:pt>
                <c:pt idx="7">
                  <c:v>5.16</c:v>
                </c:pt>
                <c:pt idx="8">
                  <c:v>5.12</c:v>
                </c:pt>
                <c:pt idx="9">
                  <c:v>5.14</c:v>
                </c:pt>
                <c:pt idx="10">
                  <c:v>5.14</c:v>
                </c:pt>
                <c:pt idx="11">
                  <c:v>5.28</c:v>
                </c:pt>
                <c:pt idx="12">
                  <c:v>5.31</c:v>
                </c:pt>
                <c:pt idx="13">
                  <c:v>5.33</c:v>
                </c:pt>
                <c:pt idx="14">
                  <c:v>5.15</c:v>
                </c:pt>
                <c:pt idx="15">
                  <c:v>5.15</c:v>
                </c:pt>
                <c:pt idx="16">
                  <c:v>5.12</c:v>
                </c:pt>
                <c:pt idx="17">
                  <c:v>5.12</c:v>
                </c:pt>
                <c:pt idx="18">
                  <c:v>5.16</c:v>
                </c:pt>
                <c:pt idx="19">
                  <c:v>5.17</c:v>
                </c:pt>
                <c:pt idx="20">
                  <c:v>5.18</c:v>
                </c:pt>
                <c:pt idx="21">
                  <c:v>5.13</c:v>
                </c:pt>
                <c:pt idx="22">
                  <c:v>5.15</c:v>
                </c:pt>
                <c:pt idx="23">
                  <c:v>5.15</c:v>
                </c:pt>
                <c:pt idx="24">
                  <c:v>5.22</c:v>
                </c:pt>
                <c:pt idx="25">
                  <c:v>5.22</c:v>
                </c:pt>
                <c:pt idx="26">
                  <c:v>5.23</c:v>
                </c:pt>
                <c:pt idx="27">
                  <c:v>5.24</c:v>
                </c:pt>
                <c:pt idx="28">
                  <c:v>5.25</c:v>
                </c:pt>
                <c:pt idx="29">
                  <c:v>5.28</c:v>
                </c:pt>
                <c:pt idx="30">
                  <c:v>5.31</c:v>
                </c:pt>
                <c:pt idx="31">
                  <c:v>5.42</c:v>
                </c:pt>
                <c:pt idx="32">
                  <c:v>5.4</c:v>
                </c:pt>
                <c:pt idx="33">
                  <c:v>5.41</c:v>
                </c:pt>
                <c:pt idx="34">
                  <c:v>5.32</c:v>
                </c:pt>
                <c:pt idx="35">
                  <c:v>5.34</c:v>
                </c:pt>
                <c:pt idx="36">
                  <c:v>5.34</c:v>
                </c:pt>
                <c:pt idx="37">
                  <c:v>5.4</c:v>
                </c:pt>
                <c:pt idx="38">
                  <c:v>5.47</c:v>
                </c:pt>
                <c:pt idx="39">
                  <c:v>5.49</c:v>
                </c:pt>
                <c:pt idx="40">
                  <c:v>5.48</c:v>
                </c:pt>
                <c:pt idx="41">
                  <c:v>5.49</c:v>
                </c:pt>
                <c:pt idx="42">
                  <c:v>5.5</c:v>
                </c:pt>
                <c:pt idx="43">
                  <c:v>5.41</c:v>
                </c:pt>
                <c:pt idx="44">
                  <c:v>5.41</c:v>
                </c:pt>
                <c:pt idx="45">
                  <c:v>5.31</c:v>
                </c:pt>
                <c:pt idx="46">
                  <c:v>5.5</c:v>
                </c:pt>
                <c:pt idx="47">
                  <c:v>5.49</c:v>
                </c:pt>
                <c:pt idx="48">
                  <c:v>5.55</c:v>
                </c:pt>
                <c:pt idx="49">
                  <c:v>5.54</c:v>
                </c:pt>
                <c:pt idx="50">
                  <c:v>5.64</c:v>
                </c:pt>
                <c:pt idx="51">
                  <c:v>5.71</c:v>
                </c:pt>
                <c:pt idx="52">
                  <c:v>5.72</c:v>
                </c:pt>
                <c:pt idx="53">
                  <c:v>5.77</c:v>
                </c:pt>
                <c:pt idx="54">
                  <c:v>5.92</c:v>
                </c:pt>
                <c:pt idx="55">
                  <c:v>5.94</c:v>
                </c:pt>
                <c:pt idx="56">
                  <c:v>5.93</c:v>
                </c:pt>
                <c:pt idx="57">
                  <c:v>6.01</c:v>
                </c:pt>
                <c:pt idx="58">
                  <c:v>5.95</c:v>
                </c:pt>
                <c:pt idx="59">
                  <c:v>6.06</c:v>
                </c:pt>
                <c:pt idx="60">
                  <c:v>6.05</c:v>
                </c:pt>
                <c:pt idx="61">
                  <c:v>6.04</c:v>
                </c:pt>
                <c:pt idx="62">
                  <c:v>6.11</c:v>
                </c:pt>
                <c:pt idx="63">
                  <c:v>6.07</c:v>
                </c:pt>
                <c:pt idx="64">
                  <c:v>6</c:v>
                </c:pt>
                <c:pt idx="65">
                  <c:v>5.87</c:v>
                </c:pt>
                <c:pt idx="66">
                  <c:v>5.78</c:v>
                </c:pt>
                <c:pt idx="67">
                  <c:v>5.76</c:v>
                </c:pt>
                <c:pt idx="68">
                  <c:v>5.74</c:v>
                </c:pt>
                <c:pt idx="69">
                  <c:v>5.76</c:v>
                </c:pt>
                <c:pt idx="70">
                  <c:v>5.66</c:v>
                </c:pt>
                <c:pt idx="71">
                  <c:v>5.69</c:v>
                </c:pt>
                <c:pt idx="72">
                  <c:v>5.75</c:v>
                </c:pt>
                <c:pt idx="73">
                  <c:v>5.75</c:v>
                </c:pt>
                <c:pt idx="74">
                  <c:v>5.69</c:v>
                </c:pt>
                <c:pt idx="75">
                  <c:v>5.69</c:v>
                </c:pt>
                <c:pt idx="76">
                  <c:v>5.67</c:v>
                </c:pt>
                <c:pt idx="77">
                  <c:v>5.64</c:v>
                </c:pt>
                <c:pt idx="78">
                  <c:v>5.64</c:v>
                </c:pt>
                <c:pt idx="79">
                  <c:v>5.64</c:v>
                </c:pt>
                <c:pt idx="80">
                  <c:v>5.64</c:v>
                </c:pt>
                <c:pt idx="81">
                  <c:v>5.59</c:v>
                </c:pt>
                <c:pt idx="82">
                  <c:v>5.76</c:v>
                </c:pt>
                <c:pt idx="83">
                  <c:v>5.84</c:v>
                </c:pt>
                <c:pt idx="84">
                  <c:v>5.83</c:v>
                </c:pt>
                <c:pt idx="85">
                  <c:v>5.83</c:v>
                </c:pt>
                <c:pt idx="86">
                  <c:v>5.77</c:v>
                </c:pt>
                <c:pt idx="87">
                  <c:v>5.77</c:v>
                </c:pt>
                <c:pt idx="88">
                  <c:v>5.77</c:v>
                </c:pt>
                <c:pt idx="89">
                  <c:v>5.89</c:v>
                </c:pt>
                <c:pt idx="90">
                  <c:v>5.89</c:v>
                </c:pt>
                <c:pt idx="91">
                  <c:v>5.89</c:v>
                </c:pt>
                <c:pt idx="92">
                  <c:v>5.95</c:v>
                </c:pt>
                <c:pt idx="93">
                  <c:v>5.95</c:v>
                </c:pt>
                <c:pt idx="94">
                  <c:v>5.86</c:v>
                </c:pt>
                <c:pt idx="95">
                  <c:v>5.9</c:v>
                </c:pt>
                <c:pt idx="96">
                  <c:v>5.92</c:v>
                </c:pt>
                <c:pt idx="97">
                  <c:v>5.87</c:v>
                </c:pt>
                <c:pt idx="98">
                  <c:v>5.87</c:v>
                </c:pt>
                <c:pt idx="99">
                  <c:v>5.8</c:v>
                </c:pt>
                <c:pt idx="100">
                  <c:v>5.72</c:v>
                </c:pt>
                <c:pt idx="101">
                  <c:v>5.64</c:v>
                </c:pt>
                <c:pt idx="102">
                  <c:v>5.6</c:v>
                </c:pt>
                <c:pt idx="103">
                  <c:v>5.79</c:v>
                </c:pt>
                <c:pt idx="104">
                  <c:v>5.85</c:v>
                </c:pt>
                <c:pt idx="105">
                  <c:v>5.9</c:v>
                </c:pt>
                <c:pt idx="106">
                  <c:v>5.98</c:v>
                </c:pt>
                <c:pt idx="107">
                  <c:v>5.96</c:v>
                </c:pt>
                <c:pt idx="108">
                  <c:v>5.88</c:v>
                </c:pt>
                <c:pt idx="109">
                  <c:v>5.75</c:v>
                </c:pt>
                <c:pt idx="110">
                  <c:v>5.84</c:v>
                </c:pt>
                <c:pt idx="111">
                  <c:v>5.81</c:v>
                </c:pt>
                <c:pt idx="112">
                  <c:v>5.82</c:v>
                </c:pt>
                <c:pt idx="113">
                  <c:v>5.9</c:v>
                </c:pt>
                <c:pt idx="114">
                  <c:v>5.93</c:v>
                </c:pt>
                <c:pt idx="115">
                  <c:v>5.8</c:v>
                </c:pt>
                <c:pt idx="116">
                  <c:v>5.86</c:v>
                </c:pt>
                <c:pt idx="117">
                  <c:v>5.75</c:v>
                </c:pt>
                <c:pt idx="118">
                  <c:v>5.84</c:v>
                </c:pt>
                <c:pt idx="119">
                  <c:v>5.83</c:v>
                </c:pt>
                <c:pt idx="120">
                  <c:v>5.77</c:v>
                </c:pt>
                <c:pt idx="121">
                  <c:v>5.81</c:v>
                </c:pt>
                <c:pt idx="122">
                  <c:v>5.82</c:v>
                </c:pt>
                <c:pt idx="123">
                  <c:v>5.91</c:v>
                </c:pt>
                <c:pt idx="124">
                  <c:v>5.91</c:v>
                </c:pt>
                <c:pt idx="125">
                  <c:v>6.06</c:v>
                </c:pt>
                <c:pt idx="126">
                  <c:v>5.94</c:v>
                </c:pt>
                <c:pt idx="127">
                  <c:v>5.96</c:v>
                </c:pt>
                <c:pt idx="128">
                  <c:v>6.09</c:v>
                </c:pt>
                <c:pt idx="129">
                  <c:v>5.99</c:v>
                </c:pt>
                <c:pt idx="130">
                  <c:v>5.98</c:v>
                </c:pt>
                <c:pt idx="131">
                  <c:v>5.96</c:v>
                </c:pt>
                <c:pt idx="132">
                  <c:v>5.81</c:v>
                </c:pt>
                <c:pt idx="133">
                  <c:v>5.85</c:v>
                </c:pt>
                <c:pt idx="134">
                  <c:v>5.79</c:v>
                </c:pt>
                <c:pt idx="135">
                  <c:v>5.87</c:v>
                </c:pt>
                <c:pt idx="136">
                  <c:v>5.85</c:v>
                </c:pt>
                <c:pt idx="137">
                  <c:v>5.95</c:v>
                </c:pt>
                <c:pt idx="138">
                  <c:v>5.92</c:v>
                </c:pt>
                <c:pt idx="139">
                  <c:v>5.96</c:v>
                </c:pt>
                <c:pt idx="140">
                  <c:v>6.04</c:v>
                </c:pt>
                <c:pt idx="141">
                  <c:v>5.97</c:v>
                </c:pt>
                <c:pt idx="142">
                  <c:v>5.91</c:v>
                </c:pt>
                <c:pt idx="143">
                  <c:v>5.84</c:v>
                </c:pt>
                <c:pt idx="144">
                  <c:v>5.95</c:v>
                </c:pt>
                <c:pt idx="145">
                  <c:v>6.02</c:v>
                </c:pt>
                <c:pt idx="146">
                  <c:v>6.16</c:v>
                </c:pt>
                <c:pt idx="147">
                  <c:v>6.15</c:v>
                </c:pt>
                <c:pt idx="148">
                  <c:v>6.07</c:v>
                </c:pt>
                <c:pt idx="149">
                  <c:v>6.11</c:v>
                </c:pt>
                <c:pt idx="150">
                  <c:v>6.28</c:v>
                </c:pt>
                <c:pt idx="151">
                  <c:v>6.27</c:v>
                </c:pt>
                <c:pt idx="152">
                  <c:v>6.27</c:v>
                </c:pt>
                <c:pt idx="153">
                  <c:v>6.28</c:v>
                </c:pt>
                <c:pt idx="154">
                  <c:v>6.28</c:v>
                </c:pt>
                <c:pt idx="155">
                  <c:v>6.4</c:v>
                </c:pt>
                <c:pt idx="156">
                  <c:v>6.34</c:v>
                </c:pt>
                <c:pt idx="157">
                  <c:v>6.53</c:v>
                </c:pt>
                <c:pt idx="158">
                  <c:v>6.48</c:v>
                </c:pt>
                <c:pt idx="159">
                  <c:v>6.47</c:v>
                </c:pt>
                <c:pt idx="160">
                  <c:v>6.4</c:v>
                </c:pt>
                <c:pt idx="161">
                  <c:v>6.42</c:v>
                </c:pt>
                <c:pt idx="162">
                  <c:v>6.44</c:v>
                </c:pt>
                <c:pt idx="163">
                  <c:v>6.4</c:v>
                </c:pt>
                <c:pt idx="164">
                  <c:v>6.43</c:v>
                </c:pt>
                <c:pt idx="165">
                  <c:v>6.47</c:v>
                </c:pt>
                <c:pt idx="166">
                  <c:v>6.48</c:v>
                </c:pt>
                <c:pt idx="167">
                  <c:v>6.45</c:v>
                </c:pt>
                <c:pt idx="168">
                  <c:v>6.4</c:v>
                </c:pt>
                <c:pt idx="169">
                  <c:v>6.4</c:v>
                </c:pt>
                <c:pt idx="170">
                  <c:v>6.41</c:v>
                </c:pt>
                <c:pt idx="171">
                  <c:v>6.42</c:v>
                </c:pt>
                <c:pt idx="172">
                  <c:v>6.4</c:v>
                </c:pt>
                <c:pt idx="173">
                  <c:v>6.36</c:v>
                </c:pt>
                <c:pt idx="174">
                  <c:v>6.37</c:v>
                </c:pt>
                <c:pt idx="175">
                  <c:v>6.31</c:v>
                </c:pt>
                <c:pt idx="176">
                  <c:v>6.34</c:v>
                </c:pt>
                <c:pt idx="177">
                  <c:v>6.23</c:v>
                </c:pt>
                <c:pt idx="178">
                  <c:v>6.28</c:v>
                </c:pt>
                <c:pt idx="179">
                  <c:v>6.26</c:v>
                </c:pt>
                <c:pt idx="180">
                  <c:v>6.33</c:v>
                </c:pt>
                <c:pt idx="181">
                  <c:v>6.32</c:v>
                </c:pt>
                <c:pt idx="182">
                  <c:v>6.34</c:v>
                </c:pt>
                <c:pt idx="183">
                  <c:v>6.26</c:v>
                </c:pt>
                <c:pt idx="184">
                  <c:v>6.32</c:v>
                </c:pt>
                <c:pt idx="185">
                  <c:v>6.31</c:v>
                </c:pt>
                <c:pt idx="186">
                  <c:v>6.28</c:v>
                </c:pt>
                <c:pt idx="187">
                  <c:v>6.28</c:v>
                </c:pt>
                <c:pt idx="188">
                  <c:v>6.35</c:v>
                </c:pt>
                <c:pt idx="189">
                  <c:v>6.31</c:v>
                </c:pt>
                <c:pt idx="190">
                  <c:v>6.36</c:v>
                </c:pt>
                <c:pt idx="191">
                  <c:v>6.36</c:v>
                </c:pt>
                <c:pt idx="192">
                  <c:v>6.4</c:v>
                </c:pt>
                <c:pt idx="193">
                  <c:v>6.43</c:v>
                </c:pt>
                <c:pt idx="194">
                  <c:v>6.47</c:v>
                </c:pt>
                <c:pt idx="195">
                  <c:v>6.48</c:v>
                </c:pt>
                <c:pt idx="196">
                  <c:v>6.57</c:v>
                </c:pt>
                <c:pt idx="197">
                  <c:v>6.5</c:v>
                </c:pt>
                <c:pt idx="198">
                  <c:v>6.55</c:v>
                </c:pt>
                <c:pt idx="199">
                  <c:v>6.49</c:v>
                </c:pt>
                <c:pt idx="200">
                  <c:v>6.42</c:v>
                </c:pt>
                <c:pt idx="201">
                  <c:v>6.44</c:v>
                </c:pt>
                <c:pt idx="202">
                  <c:v>6.47</c:v>
                </c:pt>
                <c:pt idx="203">
                  <c:v>6.52</c:v>
                </c:pt>
                <c:pt idx="204">
                  <c:v>6.53</c:v>
                </c:pt>
                <c:pt idx="205">
                  <c:v>6.53</c:v>
                </c:pt>
                <c:pt idx="206">
                  <c:v>6.53</c:v>
                </c:pt>
                <c:pt idx="207">
                  <c:v>6.53</c:v>
                </c:pt>
                <c:pt idx="208">
                  <c:v>6.55</c:v>
                </c:pt>
                <c:pt idx="209">
                  <c:v>6.53</c:v>
                </c:pt>
                <c:pt idx="210">
                  <c:v>6.48</c:v>
                </c:pt>
                <c:pt idx="211">
                  <c:v>6.51</c:v>
                </c:pt>
                <c:pt idx="212">
                  <c:v>6.53</c:v>
                </c:pt>
                <c:pt idx="213">
                  <c:v>6.56</c:v>
                </c:pt>
                <c:pt idx="214">
                  <c:v>6.62</c:v>
                </c:pt>
                <c:pt idx="215">
                  <c:v>6.63</c:v>
                </c:pt>
                <c:pt idx="216">
                  <c:v>6.81</c:v>
                </c:pt>
                <c:pt idx="217">
                  <c:v>6.81</c:v>
                </c:pt>
                <c:pt idx="218">
                  <c:v>6.87</c:v>
                </c:pt>
                <c:pt idx="219">
                  <c:v>6.79</c:v>
                </c:pt>
                <c:pt idx="220">
                  <c:v>6.79</c:v>
                </c:pt>
                <c:pt idx="221">
                  <c:v>6.85</c:v>
                </c:pt>
                <c:pt idx="222">
                  <c:v>6.84</c:v>
                </c:pt>
                <c:pt idx="223">
                  <c:v>6.92</c:v>
                </c:pt>
                <c:pt idx="224">
                  <c:v>6.89</c:v>
                </c:pt>
                <c:pt idx="225">
                  <c:v>6.9</c:v>
                </c:pt>
                <c:pt idx="226">
                  <c:v>6.93</c:v>
                </c:pt>
                <c:pt idx="227">
                  <c:v>6.95</c:v>
                </c:pt>
                <c:pt idx="228">
                  <c:v>6.91</c:v>
                </c:pt>
                <c:pt idx="229">
                  <c:v>7.02</c:v>
                </c:pt>
                <c:pt idx="230">
                  <c:v>7.13</c:v>
                </c:pt>
                <c:pt idx="231">
                  <c:v>7.23</c:v>
                </c:pt>
                <c:pt idx="232">
                  <c:v>7.25</c:v>
                </c:pt>
                <c:pt idx="233">
                  <c:v>7.18</c:v>
                </c:pt>
                <c:pt idx="234">
                  <c:v>7.23</c:v>
                </c:pt>
                <c:pt idx="235">
                  <c:v>7.26</c:v>
                </c:pt>
                <c:pt idx="236">
                  <c:v>7.6</c:v>
                </c:pt>
                <c:pt idx="237">
                  <c:v>7.71</c:v>
                </c:pt>
                <c:pt idx="238">
                  <c:v>7.67</c:v>
                </c:pt>
                <c:pt idx="239">
                  <c:v>7.74</c:v>
                </c:pt>
                <c:pt idx="240">
                  <c:v>7.66</c:v>
                </c:pt>
                <c:pt idx="241">
                  <c:v>7.61</c:v>
                </c:pt>
                <c:pt idx="242">
                  <c:v>7.6</c:v>
                </c:pt>
                <c:pt idx="243">
                  <c:v>7.63</c:v>
                </c:pt>
                <c:pt idx="244">
                  <c:v>7.64</c:v>
                </c:pt>
                <c:pt idx="245">
                  <c:v>7.51</c:v>
                </c:pt>
                <c:pt idx="246">
                  <c:v>7.34</c:v>
                </c:pt>
                <c:pt idx="247">
                  <c:v>7.6</c:v>
                </c:pt>
                <c:pt idx="248">
                  <c:v>7.46</c:v>
                </c:pt>
                <c:pt idx="249">
                  <c:v>7.41</c:v>
                </c:pt>
                <c:pt idx="250">
                  <c:v>7.4</c:v>
                </c:pt>
                <c:pt idx="251">
                  <c:v>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0B-403C-9FC9-9D01C21CA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</c:lineChart>
      <c:dateAx>
        <c:axId val="1588382592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Offset val="100"/>
        <c:baseTimeUnit val="days"/>
        <c:majorUnit val="1"/>
        <c:majorTimeUnit val="months"/>
      </c:dateAx>
      <c:valAx>
        <c:axId val="1588383576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Stórir flokkar ríkisskuldabréfa á gjalddaga á næstu árum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900">
                <a:latin typeface="FiraGO Light" panose="020B0403050000020004" pitchFamily="34" charset="0"/>
                <a:cs typeface="FiraGO Light" panose="020B0403050000020004" pitchFamily="34" charset="0"/>
              </a:rPr>
              <a:t>Endurgreiðsluferill lána ríkissjóðs í lok 1. ársfj. 2022, ma.kr</a:t>
            </a:r>
          </a:p>
        </c:rich>
      </c:tx>
      <c:layout>
        <c:manualLayout>
          <c:xMode val="edge"/>
          <c:yMode val="edge"/>
          <c:x val="0.11509235274708941"/>
          <c:y val="2.3148325967694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880170012917406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'4-2'!$B$1</c:f>
              <c:strCache>
                <c:ptCount val="1"/>
                <c:pt idx="0">
                  <c:v>Ríkisskuldabréf</c:v>
                </c:pt>
              </c:strCache>
            </c:strRef>
          </c:tx>
          <c:spPr>
            <a:solidFill>
              <a:srgbClr val="003D85"/>
            </a:solidFill>
            <a:ln>
              <a:noFill/>
            </a:ln>
            <a:effectLst/>
          </c:spPr>
          <c:invertIfNegative val="0"/>
          <c:cat>
            <c:numRef>
              <c:f>'4-2'!$A$2:$A$21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'4-2'!$B$2:$B$21</c:f>
              <c:numCache>
                <c:formatCode>0.0</c:formatCode>
                <c:ptCount val="20"/>
                <c:pt idx="0">
                  <c:v>84.643000000000001</c:v>
                </c:pt>
                <c:pt idx="1">
                  <c:v>87.158000000000001</c:v>
                </c:pt>
                <c:pt idx="2">
                  <c:v>106.346</c:v>
                </c:pt>
                <c:pt idx="3">
                  <c:v>89.042000000000002</c:v>
                </c:pt>
                <c:pt idx="5">
                  <c:v>98.465000000000003</c:v>
                </c:pt>
                <c:pt idx="7">
                  <c:v>116.86799999999999</c:v>
                </c:pt>
                <c:pt idx="8">
                  <c:v>122.093</c:v>
                </c:pt>
                <c:pt idx="10">
                  <c:v>114.28700000000001</c:v>
                </c:pt>
                <c:pt idx="14">
                  <c:v>29.928000000000001</c:v>
                </c:pt>
                <c:pt idx="19">
                  <c:v>44.158000000000001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E-4311-858D-F3C9FFEFFFD2}"/>
            </c:ext>
          </c:extLst>
        </c:ser>
        <c:ser>
          <c:idx val="0"/>
          <c:order val="1"/>
          <c:tx>
            <c:strRef>
              <c:f>'4-2'!$C$1</c:f>
              <c:strCache>
                <c:ptCount val="1"/>
                <c:pt idx="0">
                  <c:v>Erlend lán</c:v>
                </c:pt>
              </c:strCache>
            </c:strRef>
          </c:tx>
          <c:spPr>
            <a:solidFill>
              <a:srgbClr val="C8DEF6"/>
            </a:solidFill>
            <a:ln>
              <a:noFill/>
            </a:ln>
            <a:effectLst/>
          </c:spPr>
          <c:invertIfNegative val="0"/>
          <c:cat>
            <c:numRef>
              <c:f>'4-2'!$A$2:$A$21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'4-2'!$C$2:$C$21</c:f>
              <c:numCache>
                <c:formatCode>0.0</c:formatCode>
                <c:ptCount val="20"/>
                <c:pt idx="0">
                  <c:v>6.8355827122320001</c:v>
                </c:pt>
                <c:pt idx="1">
                  <c:v>82.585582712232011</c:v>
                </c:pt>
                <c:pt idx="2">
                  <c:v>6.8355827122320001</c:v>
                </c:pt>
                <c:pt idx="3">
                  <c:v>97.735582712232002</c:v>
                </c:pt>
                <c:pt idx="4">
                  <c:v>6.8355827122320001</c:v>
                </c:pt>
                <c:pt idx="5">
                  <c:v>113.625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4E-4311-858D-F3C9FFEFFFD2}"/>
            </c:ext>
          </c:extLst>
        </c:ser>
        <c:ser>
          <c:idx val="2"/>
          <c:order val="2"/>
          <c:tx>
            <c:strRef>
              <c:f>'4-2'!$D$1</c:f>
              <c:strCache>
                <c:ptCount val="1"/>
                <c:pt idx="0">
                  <c:v>Önnur innlend lán</c:v>
                </c:pt>
              </c:strCache>
            </c:strRef>
          </c:tx>
          <c:spPr>
            <a:solidFill>
              <a:srgbClr val="60986E"/>
            </a:solidFill>
            <a:ln>
              <a:noFill/>
            </a:ln>
            <a:effectLst/>
          </c:spPr>
          <c:invertIfNegative val="0"/>
          <c:cat>
            <c:numRef>
              <c:f>'4-2'!$A$2:$A$21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'4-2'!$D$2:$D$21</c:f>
              <c:numCache>
                <c:formatCode>0.0</c:formatCode>
                <c:ptCount val="20"/>
                <c:pt idx="0">
                  <c:v>5.4432</c:v>
                </c:pt>
                <c:pt idx="1">
                  <c:v>4.8281999999999998</c:v>
                </c:pt>
                <c:pt idx="2">
                  <c:v>3.4581999999999997</c:v>
                </c:pt>
                <c:pt idx="3">
                  <c:v>2.9821999999999997</c:v>
                </c:pt>
                <c:pt idx="4">
                  <c:v>2.9821999999999997</c:v>
                </c:pt>
                <c:pt idx="5">
                  <c:v>0.35399999999999998</c:v>
                </c:pt>
                <c:pt idx="6">
                  <c:v>96.274000000000001</c:v>
                </c:pt>
                <c:pt idx="7">
                  <c:v>0.35399999999999998</c:v>
                </c:pt>
                <c:pt idx="8">
                  <c:v>0.35399999999999998</c:v>
                </c:pt>
                <c:pt idx="9">
                  <c:v>117.348</c:v>
                </c:pt>
                <c:pt idx="10">
                  <c:v>0.35399999999999998</c:v>
                </c:pt>
                <c:pt idx="11">
                  <c:v>0.35399999999999998</c:v>
                </c:pt>
                <c:pt idx="12">
                  <c:v>0.35399999999999998</c:v>
                </c:pt>
                <c:pt idx="13">
                  <c:v>0.35399999999999998</c:v>
                </c:pt>
                <c:pt idx="14">
                  <c:v>0.35399999999999998</c:v>
                </c:pt>
                <c:pt idx="15">
                  <c:v>0.35399999999999998</c:v>
                </c:pt>
                <c:pt idx="16">
                  <c:v>0.35399999999999998</c:v>
                </c:pt>
                <c:pt idx="17">
                  <c:v>0.35399999999999998</c:v>
                </c:pt>
                <c:pt idx="18">
                  <c:v>0.35399999999999998</c:v>
                </c:pt>
                <c:pt idx="19">
                  <c:v>0.35399999999999998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4E-4311-858D-F3C9FFEFF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96182093829053"/>
          <c:y val="0.82463759914878565"/>
          <c:w val="0.70683805591478499"/>
          <c:h val="0.151216906302803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Veittar ríkisábyrgðir</a:t>
            </a:r>
          </a:p>
        </c:rich>
      </c:tx>
      <c:layout>
        <c:manualLayout>
          <c:xMode val="edge"/>
          <c:yMode val="edge"/>
          <c:x val="0.220059958655654"/>
          <c:y val="3.7948018187160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3D8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8C-4814-985A-C73A395A12C7}"/>
              </c:ext>
            </c:extLst>
          </c:dPt>
          <c:dPt>
            <c:idx val="1"/>
            <c:bubble3D val="0"/>
            <c:spPr>
              <a:solidFill>
                <a:srgbClr val="CA003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8C-4814-985A-C73A395A12C7}"/>
              </c:ext>
            </c:extLst>
          </c:dPt>
          <c:dPt>
            <c:idx val="2"/>
            <c:bubble3D val="0"/>
            <c:spPr>
              <a:solidFill>
                <a:srgbClr val="C8DEF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8C-4814-985A-C73A395A12C7}"/>
              </c:ext>
            </c:extLst>
          </c:dPt>
          <c:dPt>
            <c:idx val="3"/>
            <c:bubble3D val="0"/>
            <c:spPr>
              <a:solidFill>
                <a:srgbClr val="FDC41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D8C-4814-985A-C73A395A12C7}"/>
              </c:ext>
            </c:extLst>
          </c:dPt>
          <c:dPt>
            <c:idx val="4"/>
            <c:bubble3D val="0"/>
            <c:spPr>
              <a:solidFill>
                <a:srgbClr val="6098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8C-4814-985A-C73A395A12C7}"/>
              </c:ext>
            </c:extLst>
          </c:dPt>
          <c:dPt>
            <c:idx val="5"/>
            <c:bubble3D val="0"/>
            <c:spPr>
              <a:solidFill>
                <a:srgbClr val="C75F9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8C-4814-985A-C73A395A12C7}"/>
              </c:ext>
            </c:extLst>
          </c:dPt>
          <c:dPt>
            <c:idx val="6"/>
            <c:bubble3D val="0"/>
            <c:spPr>
              <a:solidFill>
                <a:srgbClr val="54678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8C-4814-985A-C73A395A12C7}"/>
              </c:ext>
            </c:extLst>
          </c:dPt>
          <c:cat>
            <c:strRef>
              <c:f>'4-3'!$A$1:$A$6</c:f>
              <c:strCache>
                <c:ptCount val="6"/>
                <c:pt idx="0">
                  <c:v>ÍL-sjóður 87%</c:v>
                </c:pt>
                <c:pt idx="1">
                  <c:v>Byggðastofnun 1%</c:v>
                </c:pt>
                <c:pt idx="2">
                  <c:v>LÍN 7%</c:v>
                </c:pt>
                <c:pt idx="3">
                  <c:v>Landsvirkjun 3%</c:v>
                </c:pt>
                <c:pt idx="4">
                  <c:v>Stuðningslán v. Covid-19 1%</c:v>
                </c:pt>
                <c:pt idx="5">
                  <c:v>Annað 1%</c:v>
                </c:pt>
              </c:strCache>
            </c:strRef>
          </c:cat>
          <c:val>
            <c:numRef>
              <c:f>'4-3'!$B$1:$B$6</c:f>
              <c:numCache>
                <c:formatCode>0%</c:formatCode>
                <c:ptCount val="6"/>
                <c:pt idx="0">
                  <c:v>0.87394394800974817</c:v>
                </c:pt>
                <c:pt idx="1">
                  <c:v>1.2583026711903283E-2</c:v>
                </c:pt>
                <c:pt idx="2">
                  <c:v>6.9919243083098395E-2</c:v>
                </c:pt>
                <c:pt idx="3">
                  <c:v>2.7147942848951116E-2</c:v>
                </c:pt>
                <c:pt idx="4">
                  <c:v>1.0828116786925981E-2</c:v>
                </c:pt>
                <c:pt idx="5">
                  <c:v>5.5777225593730585E-3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D8C-4814-985A-C73A395A1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Langmestu</a:t>
            </a:r>
            <a:r>
              <a:rPr lang="is-IS" baseline="0"/>
              <a:t> launahækkanir í V-Evrópu</a:t>
            </a:r>
          </a:p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 sz="900" baseline="0">
                <a:latin typeface="FiraGO Light" panose="020B0403050000020004" pitchFamily="34" charset="0"/>
                <a:cs typeface="FiraGO Light" panose="020B0403050000020004" pitchFamily="34" charset="0"/>
              </a:rPr>
              <a:t>Hækkun launa milli 4. ársfjórðungs 2018 og 2022</a:t>
            </a:r>
            <a:endParaRPr lang="is-IS" sz="9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8.6566253082001096E-2"/>
          <c:y val="1.183277657132810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4869083478659127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8DEF6"/>
            </a:solidFill>
            <a:ln w="19050"/>
          </c:spPr>
          <c:invertIfNegative val="0"/>
          <c:dPt>
            <c:idx val="0"/>
            <c:invertIfNegative val="0"/>
            <c:bubble3D val="0"/>
            <c:spPr>
              <a:solidFill>
                <a:srgbClr val="003D85"/>
              </a:solidFill>
              <a:ln w="19050"/>
            </c:spPr>
            <c:extLst>
              <c:ext xmlns:c16="http://schemas.microsoft.com/office/drawing/2014/chart" uri="{C3380CC4-5D6E-409C-BE32-E72D297353CC}">
                <c16:uniqueId val="{00000001-C262-4782-A400-C615905BDF6F}"/>
              </c:ext>
            </c:extLst>
          </c:dPt>
          <c:cat>
            <c:strRef>
              <c:f>'1-5'!$A$2:$A$19</c:f>
              <c:strCache>
                <c:ptCount val="18"/>
                <c:pt idx="0">
                  <c:v>Ísland</c:v>
                </c:pt>
                <c:pt idx="1">
                  <c:v>Austurríki</c:v>
                </c:pt>
                <c:pt idx="2">
                  <c:v>Grikkland</c:v>
                </c:pt>
                <c:pt idx="3">
                  <c:v>Þýskaland</c:v>
                </c:pt>
                <c:pt idx="4">
                  <c:v>Írland</c:v>
                </c:pt>
                <c:pt idx="5">
                  <c:v>Noregur</c:v>
                </c:pt>
                <c:pt idx="6">
                  <c:v>Belgía</c:v>
                </c:pt>
                <c:pt idx="7">
                  <c:v>Holland</c:v>
                </c:pt>
                <c:pt idx="8">
                  <c:v>Portúgal</c:v>
                </c:pt>
                <c:pt idx="9">
                  <c:v>Svíþjóð</c:v>
                </c:pt>
                <c:pt idx="10">
                  <c:v>Frakkland</c:v>
                </c:pt>
                <c:pt idx="11">
                  <c:v>Kýpur</c:v>
                </c:pt>
                <c:pt idx="12">
                  <c:v>Danmörk</c:v>
                </c:pt>
                <c:pt idx="13">
                  <c:v>Spánn</c:v>
                </c:pt>
                <c:pt idx="14">
                  <c:v>Finnland</c:v>
                </c:pt>
                <c:pt idx="15">
                  <c:v>Malta</c:v>
                </c:pt>
                <c:pt idx="16">
                  <c:v>Lúxemborg</c:v>
                </c:pt>
                <c:pt idx="17">
                  <c:v>Ítalía</c:v>
                </c:pt>
              </c:strCache>
            </c:strRef>
          </c:cat>
          <c:val>
            <c:numRef>
              <c:f>'1-5'!$B$2:$B$19</c:f>
              <c:numCache>
                <c:formatCode>0.0%</c:formatCode>
                <c:ptCount val="18"/>
                <c:pt idx="0">
                  <c:v>0.26558265582655816</c:v>
                </c:pt>
                <c:pt idx="1">
                  <c:v>0.19214346712211783</c:v>
                </c:pt>
                <c:pt idx="2">
                  <c:v>0.17012089810017272</c:v>
                </c:pt>
                <c:pt idx="3">
                  <c:v>0.15827338129496415</c:v>
                </c:pt>
                <c:pt idx="4">
                  <c:v>0.15391791044776126</c:v>
                </c:pt>
                <c:pt idx="5">
                  <c:v>0.14111006585136399</c:v>
                </c:pt>
                <c:pt idx="6">
                  <c:v>0.13181019332161692</c:v>
                </c:pt>
                <c:pt idx="7">
                  <c:v>0.1209927611168562</c:v>
                </c:pt>
                <c:pt idx="8">
                  <c:v>0.11302847282139772</c:v>
                </c:pt>
                <c:pt idx="9">
                  <c:v>0.11293436293436288</c:v>
                </c:pt>
                <c:pt idx="10">
                  <c:v>0.11192660550458711</c:v>
                </c:pt>
                <c:pt idx="11">
                  <c:v>9.9581589958159134E-2</c:v>
                </c:pt>
                <c:pt idx="12">
                  <c:v>9.9019607843137125E-2</c:v>
                </c:pt>
                <c:pt idx="13">
                  <c:v>9.174311926605494E-2</c:v>
                </c:pt>
                <c:pt idx="14">
                  <c:v>9.0811965811965711E-2</c:v>
                </c:pt>
                <c:pt idx="15">
                  <c:v>8.8105726872246715E-2</c:v>
                </c:pt>
                <c:pt idx="16">
                  <c:v>8.6695278969957101E-2</c:v>
                </c:pt>
                <c:pt idx="17">
                  <c:v>7.3362445414847155E-2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62-4782-A400-C615905BDF6F}"/>
            </c:ext>
          </c:extLst>
        </c:ser>
        <c:ser>
          <c:idx val="1"/>
          <c:order val="1"/>
          <c:spPr>
            <a:solidFill>
              <a:srgbClr val="C8DEF6"/>
            </a:solidFill>
            <a:ln w="1905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3D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262-4782-A400-C615905BDF6F}"/>
              </c:ext>
            </c:extLst>
          </c:dPt>
          <c:cat>
            <c:strLit>
              <c:ptCount val="18"/>
              <c:pt idx="0">
                <c:v>Ísland</c:v>
              </c:pt>
              <c:pt idx="1">
                <c:v>Austurríki</c:v>
              </c:pt>
              <c:pt idx="2">
                <c:v>Grikkland</c:v>
              </c:pt>
              <c:pt idx="3">
                <c:v>Þýskaland</c:v>
              </c:pt>
              <c:pt idx="4">
                <c:v>Írland</c:v>
              </c:pt>
              <c:pt idx="5">
                <c:v>Noregur</c:v>
              </c:pt>
              <c:pt idx="6">
                <c:v>Belgía</c:v>
              </c:pt>
              <c:pt idx="7">
                <c:v>Holland</c:v>
              </c:pt>
              <c:pt idx="8">
                <c:v>Portúgal</c:v>
              </c:pt>
              <c:pt idx="9">
                <c:v>Svíþjóð</c:v>
              </c:pt>
              <c:pt idx="10">
                <c:v>Frakkland</c:v>
              </c:pt>
              <c:pt idx="11">
                <c:v>Kýpur</c:v>
              </c:pt>
              <c:pt idx="12">
                <c:v>Danmörk</c:v>
              </c:pt>
              <c:pt idx="13">
                <c:v>Spánn</c:v>
              </c:pt>
              <c:pt idx="14">
                <c:v>Finnland</c:v>
              </c:pt>
              <c:pt idx="15">
                <c:v>Malta</c:v>
              </c:pt>
              <c:pt idx="16">
                <c:v>Lúxemborg</c:v>
              </c:pt>
              <c:pt idx="17">
                <c:v>Ítalía</c:v>
              </c:pt>
            </c:strLit>
          </c:cat>
          <c:val>
            <c:numLit>
              <c:formatCode>General</c:formatCode>
              <c:ptCount val="18"/>
              <c:pt idx="0">
                <c:v>0.26558265582655816</c:v>
              </c:pt>
              <c:pt idx="1">
                <c:v>0.19214346712211783</c:v>
              </c:pt>
              <c:pt idx="2">
                <c:v>0.17012089810017272</c:v>
              </c:pt>
              <c:pt idx="3">
                <c:v>0.15827338129496415</c:v>
              </c:pt>
              <c:pt idx="4">
                <c:v>0.15391791044776126</c:v>
              </c:pt>
              <c:pt idx="5">
                <c:v>0.14111006585136399</c:v>
              </c:pt>
              <c:pt idx="6">
                <c:v>0.13181019332161692</c:v>
              </c:pt>
              <c:pt idx="7">
                <c:v>0.1209927611168562</c:v>
              </c:pt>
              <c:pt idx="8">
                <c:v>0.11302847282139772</c:v>
              </c:pt>
              <c:pt idx="9">
                <c:v>0.11293436293436288</c:v>
              </c:pt>
              <c:pt idx="10">
                <c:v>0.11192660550458711</c:v>
              </c:pt>
              <c:pt idx="11">
                <c:v>9.9581589958159134E-2</c:v>
              </c:pt>
              <c:pt idx="12">
                <c:v>9.9019607843137125E-2</c:v>
              </c:pt>
              <c:pt idx="13">
                <c:v>9.174311926605494E-2</c:v>
              </c:pt>
              <c:pt idx="14">
                <c:v>9.0811965811965711E-2</c:v>
              </c:pt>
              <c:pt idx="15">
                <c:v>8.8105726872246715E-2</c:v>
              </c:pt>
              <c:pt idx="16">
                <c:v>8.6695278969957101E-2</c:v>
              </c:pt>
              <c:pt idx="17">
                <c:v>7.3362445414847155E-2</c:v>
              </c:pt>
            </c:numLit>
          </c:val>
          <c:extLst>
            <c:ext xmlns:c16="http://schemas.microsoft.com/office/drawing/2014/chart" uri="{C3380CC4-5D6E-409C-BE32-E72D297353CC}">
              <c16:uniqueId val="{00000005-C262-4782-A400-C615905BD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2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Ófjármagnaðar lífeyrisskuldbindingar ríkissjóðs lækka í hlutfalli af landsframleiðslu</a:t>
            </a:r>
          </a:p>
        </c:rich>
      </c:tx>
      <c:layout>
        <c:manualLayout>
          <c:xMode val="edge"/>
          <c:yMode val="edge"/>
          <c:x val="0.12124419885611636"/>
          <c:y val="2.3148064867850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88017001291740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'4-4'!$B$1</c:f>
              <c:strCache>
                <c:ptCount val="1"/>
                <c:pt idx="0">
                  <c:v>Hrein lífeyrisskuldbinding A1-hluta ríkissjóðs, ma.kr. (v-ás)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dPt>
            <c:idx val="16"/>
            <c:invertIfNegative val="0"/>
            <c:bubble3D val="0"/>
            <c:spPr>
              <a:solidFill>
                <a:srgbClr val="003D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480-4FD7-84BC-31130036284D}"/>
              </c:ext>
            </c:extLst>
          </c:dPt>
          <c:dPt>
            <c:idx val="17"/>
            <c:invertIfNegative val="0"/>
            <c:bubble3D val="0"/>
            <c:spPr>
              <a:solidFill>
                <a:srgbClr val="003D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480-4FD7-84BC-31130036284D}"/>
              </c:ext>
            </c:extLst>
          </c:dPt>
          <c:dPt>
            <c:idx val="18"/>
            <c:invertIfNegative val="0"/>
            <c:bubble3D val="0"/>
            <c:spPr>
              <a:solidFill>
                <a:srgbClr val="003D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284-4EEB-8A21-369C8E7728BA}"/>
              </c:ext>
            </c:extLst>
          </c:dPt>
          <c:dPt>
            <c:idx val="19"/>
            <c:invertIfNegative val="0"/>
            <c:bubble3D val="0"/>
            <c:spPr>
              <a:solidFill>
                <a:srgbClr val="003D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284-4EEB-8A21-369C8E7728BA}"/>
              </c:ext>
            </c:extLst>
          </c:dPt>
          <c:dPt>
            <c:idx val="20"/>
            <c:invertIfNegative val="0"/>
            <c:bubble3D val="0"/>
            <c:spPr>
              <a:solidFill>
                <a:srgbClr val="003D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284-4EEB-8A21-369C8E7728BA}"/>
              </c:ext>
            </c:extLst>
          </c:dPt>
          <c:dPt>
            <c:idx val="21"/>
            <c:invertIfNegative val="0"/>
            <c:bubble3D val="0"/>
            <c:spPr>
              <a:solidFill>
                <a:srgbClr val="003D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284-4EEB-8A21-369C8E7728BA}"/>
              </c:ext>
            </c:extLst>
          </c:dPt>
          <c:dPt>
            <c:idx val="22"/>
            <c:invertIfNegative val="0"/>
            <c:bubble3D val="0"/>
            <c:spPr>
              <a:solidFill>
                <a:srgbClr val="003D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284-4EEB-8A21-369C8E7728BA}"/>
              </c:ext>
            </c:extLst>
          </c:dPt>
          <c:cat>
            <c:numRef>
              <c:f>'4-4'!$A$3:$A$25</c:f>
              <c:numCache>
                <c:formatCode>General</c:formatCode>
                <c:ptCount val="2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</c:numCache>
            </c:numRef>
          </c:cat>
          <c:val>
            <c:numRef>
              <c:f>'4-4'!$B$3:$B$25</c:f>
              <c:numCache>
                <c:formatCode>0</c:formatCode>
                <c:ptCount val="23"/>
                <c:pt idx="0">
                  <c:v>210.077</c:v>
                </c:pt>
                <c:pt idx="1">
                  <c:v>230.65199999999999</c:v>
                </c:pt>
                <c:pt idx="2">
                  <c:v>342.93900000000002</c:v>
                </c:pt>
                <c:pt idx="3">
                  <c:v>339.86399999999998</c:v>
                </c:pt>
                <c:pt idx="4">
                  <c:v>345.10899999999998</c:v>
                </c:pt>
                <c:pt idx="5">
                  <c:v>372.99900000000002</c:v>
                </c:pt>
                <c:pt idx="6">
                  <c:v>388.471</c:v>
                </c:pt>
                <c:pt idx="7">
                  <c:v>407.73399999999998</c:v>
                </c:pt>
                <c:pt idx="8">
                  <c:v>435.60700000000003</c:v>
                </c:pt>
                <c:pt idx="9">
                  <c:v>508.423</c:v>
                </c:pt>
                <c:pt idx="10">
                  <c:v>611.29999999999995</c:v>
                </c:pt>
                <c:pt idx="11">
                  <c:v>619</c:v>
                </c:pt>
                <c:pt idx="12">
                  <c:v>646.88099999999997</c:v>
                </c:pt>
                <c:pt idx="13">
                  <c:v>721.80899999999997</c:v>
                </c:pt>
                <c:pt idx="14">
                  <c:v>746.22300000000018</c:v>
                </c:pt>
                <c:pt idx="15">
                  <c:v>791.61500000000001</c:v>
                </c:pt>
                <c:pt idx="16">
                  <c:v>866.05967078399112</c:v>
                </c:pt>
                <c:pt idx="17">
                  <c:v>899.61161478423878</c:v>
                </c:pt>
                <c:pt idx="18">
                  <c:v>919.53238264780987</c:v>
                </c:pt>
                <c:pt idx="19">
                  <c:v>922.49221159699903</c:v>
                </c:pt>
                <c:pt idx="20">
                  <c:v>921.12911776077794</c:v>
                </c:pt>
                <c:pt idx="21">
                  <c:v>918.89327118728625</c:v>
                </c:pt>
                <c:pt idx="22">
                  <c:v>915.63623692589783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284-4EEB-8A21-369C8E772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lineChart>
        <c:grouping val="standard"/>
        <c:varyColors val="0"/>
        <c:ser>
          <c:idx val="0"/>
          <c:order val="1"/>
          <c:tx>
            <c:strRef>
              <c:f>'4-4'!$C$1</c:f>
              <c:strCache>
                <c:ptCount val="1"/>
                <c:pt idx="0">
                  <c:v>Hrein lífeyrisskuldbinding A1-hluta ríkissjóðs, % af VLF (h-ás)</c:v>
                </c:pt>
              </c:strCache>
            </c:strRef>
          </c:tx>
          <c:spPr>
            <a:ln w="28575" cap="rnd">
              <a:solidFill>
                <a:srgbClr val="CA003B"/>
              </a:solidFill>
              <a:round/>
            </a:ln>
            <a:effectLst/>
          </c:spPr>
          <c:marker>
            <c:symbol val="none"/>
          </c:marker>
          <c:cat>
            <c:strRef>
              <c:f>'4-4'!$A$1:$A$27</c:f>
              <c:strCache>
                <c:ptCount val="25"/>
                <c:pt idx="0">
                  <c:v> 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  <c:pt idx="22">
                  <c:v>2026</c:v>
                </c:pt>
                <c:pt idx="23">
                  <c:v>2027</c:v>
                </c:pt>
                <c:pt idx="24">
                  <c:v>2028</c:v>
                </c:pt>
              </c:strCache>
            </c:strRef>
          </c:cat>
          <c:val>
            <c:numRef>
              <c:f>'4-4'!$C$3:$C$25</c:f>
              <c:numCache>
                <c:formatCode>0</c:formatCode>
                <c:ptCount val="23"/>
                <c:pt idx="0">
                  <c:v>17.139125213344688</c:v>
                </c:pt>
                <c:pt idx="1">
                  <c:v>16.630147712500296</c:v>
                </c:pt>
                <c:pt idx="2">
                  <c:v>21.573578674215618</c:v>
                </c:pt>
                <c:pt idx="3">
                  <c:v>20.896820014375386</c:v>
                </c:pt>
                <c:pt idx="4">
                  <c:v>20.530385189001329</c:v>
                </c:pt>
                <c:pt idx="5">
                  <c:v>21.132980058458628</c:v>
                </c:pt>
                <c:pt idx="6">
                  <c:v>21.053512974484597</c:v>
                </c:pt>
                <c:pt idx="7">
                  <c:v>20.695623573075292</c:v>
                </c:pt>
                <c:pt idx="8">
                  <c:v>20.878803274602657</c:v>
                </c:pt>
                <c:pt idx="9">
                  <c:v>22.001576910294403</c:v>
                </c:pt>
                <c:pt idx="10">
                  <c:v>24.33465827778452</c:v>
                </c:pt>
                <c:pt idx="11">
                  <c:v>23.429583880749096</c:v>
                </c:pt>
                <c:pt idx="12">
                  <c:v>22.745024269924453</c:v>
                </c:pt>
                <c:pt idx="13">
                  <c:v>23.869897782025376</c:v>
                </c:pt>
                <c:pt idx="14">
                  <c:v>25.566482969622331</c:v>
                </c:pt>
                <c:pt idx="15">
                  <c:v>24.395659528595786</c:v>
                </c:pt>
                <c:pt idx="16">
                  <c:v>23.019090462619712</c:v>
                </c:pt>
                <c:pt idx="17">
                  <c:v>21.973168332770467</c:v>
                </c:pt>
                <c:pt idx="18">
                  <c:v>20.877941174818158</c:v>
                </c:pt>
                <c:pt idx="19">
                  <c:v>19.775956598365237</c:v>
                </c:pt>
                <c:pt idx="20">
                  <c:v>18.81441897046199</c:v>
                </c:pt>
                <c:pt idx="21">
                  <c:v>17.890764318114996</c:v>
                </c:pt>
                <c:pt idx="22">
                  <c:v>16.935828345376198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4284-4EEB-8A21-369C8E772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433704"/>
        <c:axId val="78243173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valAx>
        <c:axId val="782431736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782433704"/>
        <c:crosses val="max"/>
        <c:crossBetween val="between"/>
      </c:valAx>
      <c:catAx>
        <c:axId val="782433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2431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27226596675415"/>
          <c:y val="0.86601794415283229"/>
          <c:w val="0.67679262930519024"/>
          <c:h val="0.102343501116160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US"/>
              <a:t>Mikil aukning hefur verið í útflutningi hugverkaiðnaðar</a:t>
            </a:r>
            <a:br>
              <a:rPr lang="en-US"/>
            </a:br>
            <a:r>
              <a:rPr lang="en-US" sz="900" baseline="0">
                <a:latin typeface="FiraGO Light" panose="020B0403050000020004" pitchFamily="34" charset="0"/>
                <a:cs typeface="FiraGO Light" panose="020B0403050000020004" pitchFamily="34" charset="0"/>
              </a:rPr>
              <a:t>Ma. kr. á nafnvirði</a:t>
            </a:r>
            <a:endParaRPr lang="en-US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069950760287195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9.7246697468601553E-2"/>
          <c:y val="0.15837970253718286"/>
          <c:w val="0.83087546907876186"/>
          <c:h val="0.62530393700787401"/>
        </c:manualLayout>
      </c:layout>
      <c:lineChart>
        <c:grouping val="standard"/>
        <c:varyColors val="0"/>
        <c:ser>
          <c:idx val="1"/>
          <c:order val="0"/>
          <c:tx>
            <c:strRef>
              <c:f>'1-6'!$B$1</c:f>
              <c:strCache>
                <c:ptCount val="1"/>
                <c:pt idx="0">
                  <c:v>Útflutningur hugverkaiðnaðar</c:v>
                </c:pt>
              </c:strCache>
            </c:strRef>
          </c:tx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none"/>
          </c:marker>
          <c:cat>
            <c:strRef>
              <c:f>'1-6'!$A$2:$A$11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'1-6'!$B$2:$B$11</c:f>
              <c:numCache>
                <c:formatCode>General</c:formatCode>
                <c:ptCount val="10"/>
                <c:pt idx="0">
                  <c:v>91.266000000000005</c:v>
                </c:pt>
                <c:pt idx="1">
                  <c:v>107.19019999999999</c:v>
                </c:pt>
                <c:pt idx="2">
                  <c:v>119.2796</c:v>
                </c:pt>
                <c:pt idx="3">
                  <c:v>115.9455</c:v>
                </c:pt>
                <c:pt idx="4">
                  <c:v>126.8742</c:v>
                </c:pt>
                <c:pt idx="5">
                  <c:v>148.77620000000002</c:v>
                </c:pt>
                <c:pt idx="6">
                  <c:v>171.36070000000001</c:v>
                </c:pt>
                <c:pt idx="7">
                  <c:v>204.16060000000002</c:v>
                </c:pt>
                <c:pt idx="8">
                  <c:v>228.506</c:v>
                </c:pt>
                <c:pt idx="9">
                  <c:v>239.0857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4E-4AA1-88B7-0AEA7C34D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Störfum hefur fjölgað og atvinnuleysi minnkað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Árstíðarleiðrétt fjölgun starfa og atvinnuleysi 2021-2022</a:t>
            </a:r>
          </a:p>
        </c:rich>
      </c:tx>
      <c:layout>
        <c:manualLayout>
          <c:xMode val="edge"/>
          <c:yMode val="edge"/>
          <c:x val="0.11554718703640306"/>
          <c:y val="2.31482248929410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512298468813045"/>
        </c:manualLayout>
      </c:layout>
      <c:lineChart>
        <c:grouping val="standard"/>
        <c:varyColors val="0"/>
        <c:ser>
          <c:idx val="1"/>
          <c:order val="0"/>
          <c:tx>
            <c:strRef>
              <c:f>'1-7'!$B$1</c:f>
              <c:strCache>
                <c:ptCount val="1"/>
                <c:pt idx="0">
                  <c:v>Árstíðarleiðrétt fjölgun starfa</c:v>
                </c:pt>
              </c:strCache>
            </c:strRef>
          </c:tx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none"/>
          </c:marker>
          <c:cat>
            <c:numRef>
              <c:f>'1-7'!$A$2:$A$25</c:f>
              <c:numCache>
                <c:formatCode>mmm\-yy</c:formatCode>
                <c:ptCount val="2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</c:numCache>
            </c:numRef>
          </c:cat>
          <c:val>
            <c:numRef>
              <c:f>'1-7'!$B$2:$B$25</c:f>
              <c:numCache>
                <c:formatCode>#,##0</c:formatCode>
                <c:ptCount val="24"/>
                <c:pt idx="0">
                  <c:v>48.029441329010297</c:v>
                </c:pt>
                <c:pt idx="1">
                  <c:v>1829.8569721359818</c:v>
                </c:pt>
                <c:pt idx="2">
                  <c:v>2839.4367851610004</c:v>
                </c:pt>
                <c:pt idx="3">
                  <c:v>4378.3698136410094</c:v>
                </c:pt>
                <c:pt idx="4">
                  <c:v>8065.8286579799897</c:v>
                </c:pt>
                <c:pt idx="5">
                  <c:v>11350.691917464981</c:v>
                </c:pt>
                <c:pt idx="6">
                  <c:v>15117.072789470985</c:v>
                </c:pt>
                <c:pt idx="7">
                  <c:v>15313.220735184004</c:v>
                </c:pt>
                <c:pt idx="8">
                  <c:v>16366.516941552982</c:v>
                </c:pt>
                <c:pt idx="9">
                  <c:v>19279.054688604985</c:v>
                </c:pt>
                <c:pt idx="10">
                  <c:v>19519.733873683988</c:v>
                </c:pt>
                <c:pt idx="11">
                  <c:v>20731.327071323991</c:v>
                </c:pt>
                <c:pt idx="12">
                  <c:v>21123.67007013</c:v>
                </c:pt>
                <c:pt idx="13">
                  <c:v>22348.665947981004</c:v>
                </c:pt>
                <c:pt idx="14">
                  <c:v>24669.787710817007</c:v>
                </c:pt>
                <c:pt idx="15">
                  <c:v>27133.26610625899</c:v>
                </c:pt>
                <c:pt idx="16">
                  <c:v>30494.890695435985</c:v>
                </c:pt>
                <c:pt idx="17">
                  <c:v>26106.582834864006</c:v>
                </c:pt>
                <c:pt idx="18">
                  <c:v>26386.872284876008</c:v>
                </c:pt>
                <c:pt idx="19">
                  <c:v>27401.304250882997</c:v>
                </c:pt>
                <c:pt idx="20">
                  <c:v>30051.877981764992</c:v>
                </c:pt>
                <c:pt idx="21">
                  <c:v>31786.309796082001</c:v>
                </c:pt>
                <c:pt idx="22">
                  <c:v>35280.00053633799</c:v>
                </c:pt>
                <c:pt idx="23">
                  <c:v>35447.082850200008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lineChart>
        <c:grouping val="standard"/>
        <c:varyColors val="0"/>
        <c:ser>
          <c:idx val="0"/>
          <c:order val="1"/>
          <c:tx>
            <c:strRef>
              <c:f>'1-7'!$C$1</c:f>
              <c:strCache>
                <c:ptCount val="1"/>
                <c:pt idx="0">
                  <c:v>atvinnuleysi</c:v>
                </c:pt>
              </c:strCache>
            </c:strRef>
          </c:tx>
          <c:spPr>
            <a:ln w="28575" cap="rnd">
              <a:solidFill>
                <a:srgbClr val="CA003B"/>
              </a:solidFill>
              <a:round/>
            </a:ln>
            <a:effectLst/>
          </c:spPr>
          <c:marker>
            <c:symbol val="none"/>
          </c:marker>
          <c:cat>
            <c:numRef>
              <c:f>'1-7'!$A$2:$A$25</c:f>
              <c:numCache>
                <c:formatCode>mmm\-yy</c:formatCode>
                <c:ptCount val="2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</c:numCache>
            </c:numRef>
          </c:cat>
          <c:val>
            <c:numRef>
              <c:f>'1-7'!$C$2:$C$25</c:f>
              <c:numCache>
                <c:formatCode>0%</c:formatCode>
                <c:ptCount val="24"/>
                <c:pt idx="0">
                  <c:v>0.11600000000000001</c:v>
                </c:pt>
                <c:pt idx="1">
                  <c:v>0.114</c:v>
                </c:pt>
                <c:pt idx="2">
                  <c:v>0.11</c:v>
                </c:pt>
                <c:pt idx="3">
                  <c:v>0.104</c:v>
                </c:pt>
                <c:pt idx="4">
                  <c:v>9.0999999999999998E-2</c:v>
                </c:pt>
                <c:pt idx="5">
                  <c:v>7.3999999999999996E-2</c:v>
                </c:pt>
                <c:pt idx="6">
                  <c:v>6.0999999999999999E-2</c:v>
                </c:pt>
                <c:pt idx="7">
                  <c:v>5.5E-2</c:v>
                </c:pt>
                <c:pt idx="8">
                  <c:v>0.05</c:v>
                </c:pt>
                <c:pt idx="9">
                  <c:v>4.9000000000000002E-2</c:v>
                </c:pt>
                <c:pt idx="10">
                  <c:v>4.9000000000000002E-2</c:v>
                </c:pt>
                <c:pt idx="11">
                  <c:v>4.9000000000000002E-2</c:v>
                </c:pt>
                <c:pt idx="12">
                  <c:v>5.1999999999999998E-2</c:v>
                </c:pt>
                <c:pt idx="13">
                  <c:v>5.1999999999999998E-2</c:v>
                </c:pt>
                <c:pt idx="14">
                  <c:v>4.9000000000000002E-2</c:v>
                </c:pt>
                <c:pt idx="15">
                  <c:v>4.4999999999999998E-2</c:v>
                </c:pt>
                <c:pt idx="16">
                  <c:v>3.9E-2</c:v>
                </c:pt>
                <c:pt idx="17">
                  <c:v>3.5000000000000003E-2</c:v>
                </c:pt>
                <c:pt idx="18">
                  <c:v>3.4000000000000002E-2</c:v>
                </c:pt>
                <c:pt idx="19">
                  <c:v>3.4000000000000002E-2</c:v>
                </c:pt>
                <c:pt idx="20">
                  <c:v>3.2000000000000001E-2</c:v>
                </c:pt>
                <c:pt idx="21">
                  <c:v>3.3000000000000002E-2</c:v>
                </c:pt>
                <c:pt idx="22">
                  <c:v>3.3000000000000002E-2</c:v>
                </c:pt>
                <c:pt idx="23">
                  <c:v>3.4000000000000002E-2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AA8-429C-A67C-FB910B321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163696"/>
        <c:axId val="692154840"/>
      </c:lineChart>
      <c:dateAx>
        <c:axId val="158838259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Offset val="100"/>
        <c:baseTimeUnit val="months"/>
      </c:date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valAx>
        <c:axId val="69215484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692163696"/>
        <c:crosses val="max"/>
        <c:crossBetween val="between"/>
      </c:valAx>
      <c:dateAx>
        <c:axId val="69216369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69215484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051091737354695"/>
          <c:y val="0.88057229387884595"/>
          <c:w val="0.65305764983181891"/>
          <c:h val="9.9523696330411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Kaupmáttur launa aukist um tugi prósenta - hraðast meðal þeirra lægst launuðu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900">
                <a:latin typeface="FiraGO Light" panose="020B0403050000020004" pitchFamily="34" charset="0"/>
                <a:cs typeface="FiraGO Light" panose="020B0403050000020004" pitchFamily="34" charset="0"/>
              </a:rPr>
              <a:t>Uppsöfnuð aukning frá 2015</a:t>
            </a:r>
          </a:p>
        </c:rich>
      </c:tx>
      <c:layout>
        <c:manualLayout>
          <c:xMode val="edge"/>
          <c:yMode val="edge"/>
          <c:x val="0.12124419885611636"/>
          <c:y val="2.3148064867850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88017001291740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'1-8'!$B$1</c:f>
              <c:strCache>
                <c:ptCount val="1"/>
                <c:pt idx="0">
                  <c:v>Kaupmáttur á vinnustund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strRef>
              <c:f>'1-8'!$A$2:$A$8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'1-8'!$B$2:$B$8</c:f>
              <c:numCache>
                <c:formatCode>0%</c:formatCode>
                <c:ptCount val="7"/>
                <c:pt idx="0">
                  <c:v>9.4986506774807536E-2</c:v>
                </c:pt>
                <c:pt idx="1">
                  <c:v>0.14959841019399492</c:v>
                </c:pt>
                <c:pt idx="2">
                  <c:v>0.19205001278018358</c:v>
                </c:pt>
                <c:pt idx="3">
                  <c:v>0.21352302439598092</c:v>
                </c:pt>
                <c:pt idx="4">
                  <c:v>0.25458622593300079</c:v>
                </c:pt>
                <c:pt idx="5">
                  <c:v>0.30085319561676388</c:v>
                </c:pt>
                <c:pt idx="6">
                  <c:v>0.30064832891411553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7-4FD6-925C-FD0C64309C2B}"/>
            </c:ext>
          </c:extLst>
        </c:ser>
        <c:ser>
          <c:idx val="0"/>
          <c:order val="1"/>
          <c:tx>
            <c:strRef>
              <c:f>'1-8'!$C$1</c:f>
              <c:strCache>
                <c:ptCount val="1"/>
                <c:pt idx="0">
                  <c:v>þ.a. verkafólk á almennum vinnumarkaði</c:v>
                </c:pt>
              </c:strCache>
            </c:strRef>
          </c:tx>
          <c:spPr>
            <a:solidFill>
              <a:srgbClr val="CA003B"/>
            </a:solidFill>
            <a:ln w="19050">
              <a:noFill/>
            </a:ln>
            <a:effectLst/>
          </c:spPr>
          <c:invertIfNegative val="0"/>
          <c:cat>
            <c:strRef>
              <c:f>'1-8'!$A$2:$A$8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'1-8'!$C$2:$C$8</c:f>
              <c:numCache>
                <c:formatCode>0%</c:formatCode>
                <c:ptCount val="7"/>
                <c:pt idx="0">
                  <c:v>0.1016760521300894</c:v>
                </c:pt>
                <c:pt idx="1">
                  <c:v>0.15260997204645663</c:v>
                </c:pt>
                <c:pt idx="2">
                  <c:v>0.19462634603378576</c:v>
                </c:pt>
                <c:pt idx="3">
                  <c:v>0.22924862726366044</c:v>
                </c:pt>
                <c:pt idx="4">
                  <c:v>0.28505795819010898</c:v>
                </c:pt>
                <c:pt idx="5">
                  <c:v>0.35048575772955476</c:v>
                </c:pt>
                <c:pt idx="6">
                  <c:v>0.37609394292818848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7-4FD6-925C-FD0C64309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27233130907653"/>
          <c:y val="0.85365330844153098"/>
          <c:w val="0.67679262930519024"/>
          <c:h val="0.102343501116160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Sala á</a:t>
            </a:r>
            <a:r>
              <a:rPr lang="is-IS" baseline="0"/>
              <a:t> Íslandsbanka skilar verulegum verðmætum</a:t>
            </a:r>
          </a:p>
        </c:rich>
      </c:tx>
      <c:layout>
        <c:manualLayout>
          <c:xMode val="edge"/>
          <c:yMode val="edge"/>
          <c:x val="5.5369516310461206E-2"/>
          <c:y val="2.0021772087649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3.6356278045889423E-2"/>
          <c:y val="0.17483914736410419"/>
          <c:w val="0.95459351452036234"/>
          <c:h val="0.6836494293175184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A003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1B6-4BF1-8A15-251D0769689F}"/>
              </c:ext>
            </c:extLst>
          </c:dPt>
          <c:dPt>
            <c:idx val="3"/>
            <c:invertIfNegative val="0"/>
            <c:bubble3D val="0"/>
            <c:spPr>
              <a:solidFill>
                <a:srgbClr val="CA003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1B6-4BF1-8A15-251D0769689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342F39A-A308-4C16-88F5-8C58532E853D}" type="CELLRANGE">
                      <a:rPr lang="en-US"/>
                      <a:pPr/>
                      <a:t>[CELLRANGE]</a:t>
                    </a:fld>
                    <a:endParaRPr lang="is-I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1B6-4BF1-8A15-251D0769689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67224ED-0905-429B-988F-9701F6EA5293}" type="CELLRANGE">
                      <a:rPr lang="is-IS"/>
                      <a:pPr/>
                      <a:t>[CELLRANGE]</a:t>
                    </a:fld>
                    <a:endParaRPr lang="is-I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91B6-4BF1-8A15-251D0769689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is-I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1B6-4BF1-8A15-251D0769689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94EA8CB-BF24-43F1-9010-A5B6F482DCFD}" type="CELLRANGE">
                      <a:rPr lang="is-IS"/>
                      <a:pPr/>
                      <a:t>[CELLRANGE]</a:t>
                    </a:fld>
                    <a:endParaRPr lang="is-I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91B6-4BF1-8A15-251D0769689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5EAE1D7-94FD-4168-83C5-69B3C77DDB7A}" type="CELLRANGE">
                      <a:rPr lang="is-IS"/>
                      <a:pPr/>
                      <a:t>[CELLRANGE]</a:t>
                    </a:fld>
                    <a:endParaRPr lang="is-I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91B6-4BF1-8A15-251D076968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FiraGO SemiBold" panose="020B0603050000020004" pitchFamily="34" charset="0"/>
                    <a:ea typeface="+mn-ea"/>
                    <a:cs typeface="FiraGO SemiBold" panose="020B0603050000020004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'1-9'!$A$2:$A$6</c:f>
              <c:strCache>
                <c:ptCount val="5"/>
                <c:pt idx="0">
                  <c:v>Söluverðmæti hlutar í Íslandsbanka til þessa</c:v>
                </c:pt>
                <c:pt idx="1">
                  <c:v>Kostnaður við 1. áfanga nýs Landspítala</c:v>
                </c:pt>
                <c:pt idx="3">
                  <c:v>Mögulegt heildar-söluverðmæti Íslandsbanka</c:v>
                </c:pt>
                <c:pt idx="4">
                  <c:v>Heildarkostnaður við nýjan Landspítala (með 2. áfanga)</c:v>
                </c:pt>
              </c:strCache>
            </c:strRef>
          </c:cat>
          <c:val>
            <c:numRef>
              <c:f>'1-9'!$B$2:$B$6</c:f>
              <c:numCache>
                <c:formatCode>General</c:formatCode>
                <c:ptCount val="5"/>
                <c:pt idx="0">
                  <c:v>108</c:v>
                </c:pt>
                <c:pt idx="1">
                  <c:v>156</c:v>
                </c:pt>
                <c:pt idx="3">
                  <c:v>208</c:v>
                </c:pt>
                <c:pt idx="4">
                  <c:v>211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'1-9'!$C$2:$C$6</c15:f>
                <c15:dlblRangeCache>
                  <c:ptCount val="5"/>
                  <c:pt idx="0">
                    <c:v>108 ma. kr.</c:v>
                  </c:pt>
                  <c:pt idx="1">
                    <c:v>156 ma. kr.</c:v>
                  </c:pt>
                  <c:pt idx="3">
                    <c:v>208 ma. kr.</c:v>
                  </c:pt>
                  <c:pt idx="4">
                    <c:v>211 ma. kr.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91B6-4BF1-8A15-251D07696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</xdr:row>
      <xdr:rowOff>9525</xdr:rowOff>
    </xdr:from>
    <xdr:to>
      <xdr:col>15</xdr:col>
      <xdr:colOff>209550</xdr:colOff>
      <xdr:row>17</xdr:row>
      <xdr:rowOff>47625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892240A8-C25B-4E88-A594-B18302B7D1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5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8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0.0342</cdr:x>
      <cdr:y>0.89764</cdr:y>
    </cdr:from>
    <cdr:to>
      <cdr:x>0.21602</cdr:x>
      <cdr:y>0.97482</cdr:y>
    </cdr:to>
    <cdr:sp macro="" textlink="">
      <cdr:nvSpPr>
        <cdr:cNvPr id="19" name="Textarammi 2">
          <a:extLst xmlns:a="http://schemas.openxmlformats.org/drawingml/2006/main">
            <a:ext uri="{FF2B5EF4-FFF2-40B4-BE49-F238E27FC236}">
              <a16:creationId xmlns:a16="http://schemas.microsoft.com/office/drawing/2014/main" id="{1865D5D9-4047-432C-B401-37259CA64373}"/>
            </a:ext>
          </a:extLst>
        </cdr:cNvPr>
        <cdr:cNvSpPr txBox="1"/>
      </cdr:nvSpPr>
      <cdr:spPr>
        <a:xfrm xmlns:a="http://schemas.openxmlformats.org/drawingml/2006/main">
          <a:off x="200025" y="3398650"/>
          <a:ext cx="1063347" cy="2922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900">
              <a:latin typeface="FiraGO Light" panose="020B0403050000020004" pitchFamily="34" charset="0"/>
              <a:cs typeface="FiraGO Light" panose="020B0403050000020004" pitchFamily="34" charset="0"/>
            </a:rPr>
            <a:t>Heimild: Eurostat. Laun á</a:t>
          </a:r>
          <a:r>
            <a:rPr lang="is-IS" sz="900" baseline="0">
              <a:latin typeface="FiraGO Light" panose="020B0403050000020004" pitchFamily="34" charset="0"/>
              <a:cs typeface="FiraGO Light" panose="020B0403050000020004" pitchFamily="34" charset="0"/>
            </a:rPr>
            <a:t> vinnustund í viðskiptahagkerfinu.</a:t>
          </a:r>
          <a:endParaRPr lang="LID4096" sz="9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2</xdr:row>
      <xdr:rowOff>171450</xdr:rowOff>
    </xdr:from>
    <xdr:to>
      <xdr:col>13</xdr:col>
      <xdr:colOff>47625</xdr:colOff>
      <xdr:row>17</xdr:row>
      <xdr:rowOff>171450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5D26C55-9820-4247-B0C8-7FC88474E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</cdr:x>
      <cdr:y>0.90972</cdr:y>
    </cdr:from>
    <cdr:to>
      <cdr:x>0.35208</cdr:x>
      <cdr:y>0.99653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A4F9F031-EAF6-42C3-81D9-A15DA180B3BD}"/>
            </a:ext>
          </a:extLst>
        </cdr:cNvPr>
        <cdr:cNvSpPr txBox="1"/>
      </cdr:nvSpPr>
      <cdr:spPr>
        <a:xfrm xmlns:a="http://schemas.openxmlformats.org/drawingml/2006/main">
          <a:off x="0" y="2495549"/>
          <a:ext cx="16097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Heimild: Hagstofa Íslands. Velta í hugverkaiðnaði</a:t>
          </a:r>
          <a:r>
            <a:rPr lang="is-IS" sz="800" baseline="0">
              <a:latin typeface="FiraGO Light" panose="020B0403050000020004" pitchFamily="34" charset="0"/>
              <a:cs typeface="FiraGO Light" panose="020B0403050000020004" pitchFamily="34" charset="0"/>
            </a:rPr>
            <a:t> undanþegin vsk (útflutningur).</a:t>
          </a:r>
          <a:endParaRPr lang="is-IS"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3</xdr:row>
      <xdr:rowOff>95250</xdr:rowOff>
    </xdr:from>
    <xdr:to>
      <xdr:col>12</xdr:col>
      <xdr:colOff>85725</xdr:colOff>
      <xdr:row>18</xdr:row>
      <xdr:rowOff>133350</xdr:rowOff>
    </xdr:to>
    <xdr:graphicFrame macro="">
      <xdr:nvGraphicFramePr>
        <xdr:cNvPr id="3" name="Línurit 2">
          <a:extLst>
            <a:ext uri="{FF2B5EF4-FFF2-40B4-BE49-F238E27FC236}">
              <a16:creationId xmlns:a16="http://schemas.microsoft.com/office/drawing/2014/main" id="{39B7829B-F43F-4A85-84EC-37F70E912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438149</xdr:colOff>
      <xdr:row>2</xdr:row>
      <xdr:rowOff>114299</xdr:rowOff>
    </xdr:from>
    <xdr:to>
      <xdr:col>12</xdr:col>
      <xdr:colOff>28574</xdr:colOff>
      <xdr:row>18</xdr:row>
      <xdr:rowOff>19050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B0F11120-CA8D-48A3-BA67-35C5A66D5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0.02299</cdr:x>
      <cdr:y>0.90744</cdr:y>
    </cdr:from>
    <cdr:to>
      <cdr:x>0.24368</cdr:x>
      <cdr:y>1</cdr:y>
    </cdr:to>
    <cdr:sp macro="" textlink="">
      <cdr:nvSpPr>
        <cdr:cNvPr id="4" name="Textarammi 3">
          <a:extLst xmlns:a="http://schemas.openxmlformats.org/drawingml/2006/main">
            <a:ext uri="{FF2B5EF4-FFF2-40B4-BE49-F238E27FC236}">
              <a16:creationId xmlns:a16="http://schemas.microsoft.com/office/drawing/2014/main" id="{1958D182-E918-40E0-9E3C-4DB5026CBC18}"/>
            </a:ext>
          </a:extLst>
        </cdr:cNvPr>
        <cdr:cNvSpPr txBox="1"/>
      </cdr:nvSpPr>
      <cdr:spPr>
        <a:xfrm xmlns:a="http://schemas.openxmlformats.org/drawingml/2006/main">
          <a:off x="95250" y="2381251"/>
          <a:ext cx="914400" cy="242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900">
              <a:latin typeface="FiraGO Light" panose="020B0403050000020004" pitchFamily="34" charset="0"/>
              <a:cs typeface="FiraGO Light" panose="020B0403050000020004" pitchFamily="34" charset="0"/>
            </a:rPr>
            <a:t>Heimild: Hagstofa Íslands.</a:t>
          </a:r>
          <a:endParaRPr sz="9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5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8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1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5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6</xdr:row>
      <xdr:rowOff>9524</xdr:rowOff>
    </xdr:from>
    <xdr:to>
      <xdr:col>15</xdr:col>
      <xdr:colOff>571500</xdr:colOff>
      <xdr:row>25</xdr:row>
      <xdr:rowOff>133349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9D535E25-4870-4677-8EBF-B9FB34A0F4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1</xdr:row>
      <xdr:rowOff>166687</xdr:rowOff>
    </xdr:from>
    <xdr:to>
      <xdr:col>11</xdr:col>
      <xdr:colOff>247650</xdr:colOff>
      <xdr:row>16</xdr:row>
      <xdr:rowOff>52387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D205732A-30A4-424F-AA7F-DA291D93F0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0.5875</cdr:x>
      <cdr:y>0.16667</cdr:y>
    </cdr:from>
    <cdr:to>
      <cdr:x>0.96528</cdr:x>
      <cdr:y>0.72917</cdr:y>
    </cdr:to>
    <cdr:sp macro="" textlink="">
      <cdr:nvSpPr>
        <cdr:cNvPr id="4" name="TextBox 2">
          <a:extLst xmlns:a="http://schemas.openxmlformats.org/drawingml/2006/main">
            <a:ext uri="{FF2B5EF4-FFF2-40B4-BE49-F238E27FC236}">
              <a16:creationId xmlns:a16="http://schemas.microsoft.com/office/drawing/2014/main" id="{B86332A6-B819-43E2-A027-A7389A2C2850}"/>
            </a:ext>
          </a:extLst>
        </cdr:cNvPr>
        <cdr:cNvSpPr txBox="1"/>
      </cdr:nvSpPr>
      <cdr:spPr>
        <a:xfrm xmlns:a="http://schemas.openxmlformats.org/drawingml/2006/main">
          <a:off x="2686050" y="457200"/>
          <a:ext cx="1727201" cy="1543050"/>
        </a:xfrm>
        <a:prstGeom xmlns:a="http://schemas.openxmlformats.org/drawingml/2006/main" prst="rect">
          <a:avLst/>
        </a:prstGeom>
        <a:solidFill xmlns:a="http://schemas.openxmlformats.org/drawingml/2006/main">
          <a:srgbClr val="003D85">
            <a:alpha val="15000"/>
          </a:srgb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is-IS" sz="800">
            <a:solidFill>
              <a:srgbClr val="000000"/>
            </a:solidFill>
            <a:effectLst/>
            <a:latin typeface="FiraGO Light" panose="020B0403050000020004" pitchFamily="34" charset="0"/>
            <a:ea typeface="TimesNewRomanPSMT"/>
            <a:cs typeface="Segoe UI Emoji" panose="020B0502040204020203" pitchFamily="34" charset="0"/>
          </a:endParaRPr>
        </a:p>
        <a:p xmlns:a="http://schemas.openxmlformats.org/drawingml/2006/main">
          <a:pPr algn="ctr"/>
          <a:endParaRPr lang="is-IS" sz="800">
            <a:solidFill>
              <a:srgbClr val="000000"/>
            </a:solidFill>
            <a:effectLst/>
            <a:latin typeface="FiraGO Light" panose="020B0403050000020004" pitchFamily="34" charset="0"/>
            <a:ea typeface="TimesNewRomanPSMT"/>
            <a:cs typeface="Segoe UI Emoji" panose="020B0502040204020203" pitchFamily="34" charset="0"/>
          </a:endParaRPr>
        </a:p>
        <a:p xmlns:a="http://schemas.openxmlformats.org/drawingml/2006/main">
          <a:pPr algn="ctr"/>
          <a:endParaRPr lang="is-IS" sz="800">
            <a:solidFill>
              <a:srgbClr val="000000"/>
            </a:solidFill>
            <a:effectLst/>
            <a:latin typeface="FiraGO Light" panose="020B0403050000020004" pitchFamily="34" charset="0"/>
            <a:ea typeface="TimesNewRomanPSMT"/>
            <a:cs typeface="Segoe UI Emoji" panose="020B0502040204020203" pitchFamily="34" charset="0"/>
          </a:endParaRPr>
        </a:p>
        <a:p xmlns:a="http://schemas.openxmlformats.org/drawingml/2006/main">
          <a:pPr algn="ctr"/>
          <a:r>
            <a:rPr lang="is-IS" sz="800">
              <a:solidFill>
                <a:srgbClr val="000000"/>
              </a:solidFill>
              <a:effectLst/>
              <a:latin typeface="FiraGO Light" panose="020B0403050000020004" pitchFamily="34" charset="0"/>
              <a:ea typeface="TimesNewRomanPSMT"/>
              <a:cs typeface="Segoe UI Emoji" panose="020B0502040204020203" pitchFamily="34" charset="0"/>
            </a:rPr>
            <a:t>Fjármálaáætlun</a:t>
          </a:r>
          <a:endParaRPr lang="is-IS" sz="800">
            <a:effectLst/>
            <a:latin typeface="Times New Roman" panose="02020603050405020304" pitchFamily="18" charset="0"/>
            <a:ea typeface="TimesNewRomanPSMT"/>
            <a:cs typeface="Segoe UI Emoji" panose="020B0502040204020203" pitchFamily="34" charset="0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0.00833</cdr:x>
      <cdr:y>0.90104</cdr:y>
    </cdr:from>
    <cdr:to>
      <cdr:x>0.20833</cdr:x>
      <cdr:y>0.98958</cdr:y>
    </cdr:to>
    <cdr:sp macro="" textlink="">
      <cdr:nvSpPr>
        <cdr:cNvPr id="3" name="Textarammi 2">
          <a:extLst xmlns:a="http://schemas.openxmlformats.org/drawingml/2006/main">
            <a:ext uri="{FF2B5EF4-FFF2-40B4-BE49-F238E27FC236}">
              <a16:creationId xmlns:a16="http://schemas.microsoft.com/office/drawing/2014/main" id="{3722F4A8-CEF9-4156-8D83-DD9C7D7899CB}"/>
            </a:ext>
          </a:extLst>
        </cdr:cNvPr>
        <cdr:cNvSpPr txBox="1"/>
      </cdr:nvSpPr>
      <cdr:spPr>
        <a:xfrm xmlns:a="http://schemas.openxmlformats.org/drawingml/2006/main">
          <a:off x="38100" y="2471737"/>
          <a:ext cx="914400" cy="2428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900">
              <a:latin typeface="FiraGO Light" panose="020B0403050000020004" pitchFamily="34" charset="0"/>
              <a:cs typeface="FiraGO Light" panose="020B0403050000020004" pitchFamily="34" charset="0"/>
            </a:rPr>
            <a:t>*Áætluð</a:t>
          </a:r>
          <a:r>
            <a:rPr lang="is-IS" sz="900" baseline="0">
              <a:latin typeface="FiraGO Light" panose="020B0403050000020004" pitchFamily="34" charset="0"/>
              <a:cs typeface="FiraGO Light" panose="020B0403050000020004" pitchFamily="34" charset="0"/>
            </a:rPr>
            <a:t> fjárfesting ekki alltaf jöfn fjárheimild vegna ónýttra heimilda frá fyrri árum.</a:t>
          </a:r>
          <a:endParaRPr sz="9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0.80671</cdr:x>
      <cdr:y>0.11015</cdr:y>
    </cdr:from>
    <cdr:to>
      <cdr:x>0.94352</cdr:x>
      <cdr:y>0.24823</cdr:y>
    </cdr:to>
    <cdr:sp macro="" textlink="">
      <cdr:nvSpPr>
        <cdr:cNvPr id="11" name="Talblaðra: Rétthyrningur 10">
          <a:extLst xmlns:a="http://schemas.openxmlformats.org/drawingml/2006/main">
            <a:ext uri="{FF2B5EF4-FFF2-40B4-BE49-F238E27FC236}">
              <a16:creationId xmlns:a16="http://schemas.microsoft.com/office/drawing/2014/main" id="{B03DC632-0700-4BDB-8B6F-763E506B7DCA}"/>
            </a:ext>
          </a:extLst>
        </cdr:cNvPr>
        <cdr:cNvSpPr/>
      </cdr:nvSpPr>
      <cdr:spPr>
        <a:xfrm xmlns:a="http://schemas.openxmlformats.org/drawingml/2006/main">
          <a:off x="3699613" y="302152"/>
          <a:ext cx="627396" cy="378802"/>
        </a:xfrm>
        <a:prstGeom xmlns:a="http://schemas.openxmlformats.org/drawingml/2006/main" prst="wedgeRectCallout">
          <a:avLst>
            <a:gd name="adj1" fmla="val 21234"/>
            <a:gd name="adj2" fmla="val 86582"/>
          </a:avLst>
        </a:prstGeom>
        <a:solidFill xmlns:a="http://schemas.openxmlformats.org/drawingml/2006/main">
          <a:srgbClr val="003D85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900">
              <a:latin typeface="FiraGO SemiBold" panose="020B0603050000020004" pitchFamily="34" charset="0"/>
              <a:cs typeface="FiraGO SemiBold" panose="020B0603050000020004" pitchFamily="34" charset="0"/>
            </a:rPr>
            <a:t>2. áfangi hefst</a:t>
          </a:r>
          <a:endParaRPr lang="LID4096" sz="900"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5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8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5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104774</xdr:colOff>
      <xdr:row>3</xdr:row>
      <xdr:rowOff>33336</xdr:rowOff>
    </xdr:from>
    <xdr:to>
      <xdr:col>13</xdr:col>
      <xdr:colOff>495299</xdr:colOff>
      <xdr:row>19</xdr:row>
      <xdr:rowOff>19049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E67FA3C5-7B1C-4E03-ACF6-C68526EBB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0.01487</cdr:x>
      <cdr:y>0.92085</cdr:y>
    </cdr:from>
    <cdr:to>
      <cdr:x>0.1956</cdr:x>
      <cdr:y>0.9877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ECF6254B-0713-48DD-8553-4BEB69741A9B}"/>
            </a:ext>
          </a:extLst>
        </cdr:cNvPr>
        <cdr:cNvSpPr txBox="1"/>
      </cdr:nvSpPr>
      <cdr:spPr>
        <a:xfrm xmlns:a="http://schemas.openxmlformats.org/drawingml/2006/main">
          <a:off x="78310" y="2793598"/>
          <a:ext cx="951973" cy="2027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Heimild: Hagstofa Íslands</a:t>
          </a:r>
          <a:r>
            <a:rPr lang="is-IS" sz="800" baseline="0">
              <a:latin typeface="FiraGO Light" panose="020B0403050000020004" pitchFamily="34" charset="0"/>
              <a:cs typeface="FiraGO Light" panose="020B0403050000020004" pitchFamily="34" charset="0"/>
            </a:rPr>
            <a:t> (rauntölur og þ</a:t>
          </a:r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jóðhagsspá). Landsframleiðsla og þjóðarútgjöld.</a:t>
          </a:r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29440</xdr:colOff>
      <xdr:row>7</xdr:row>
      <xdr:rowOff>16885</xdr:rowOff>
    </xdr:from>
    <xdr:to>
      <xdr:col>17</xdr:col>
      <xdr:colOff>121226</xdr:colOff>
      <xdr:row>29</xdr:row>
      <xdr:rowOff>25979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82C4163E-B197-4AF7-B061-5B61E1F4A5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0.04937</cdr:x>
      <cdr:y>0.9424</cdr:y>
    </cdr:from>
    <cdr:to>
      <cdr:x>0.2253</cdr:x>
      <cdr:y>0.97644</cdr:y>
    </cdr:to>
    <cdr:sp macro="" textlink="">
      <cdr:nvSpPr>
        <cdr:cNvPr id="8" name="Textarammi 1">
          <a:extLst xmlns:a="http://schemas.openxmlformats.org/drawingml/2006/main">
            <a:ext uri="{FF2B5EF4-FFF2-40B4-BE49-F238E27FC236}">
              <a16:creationId xmlns:a16="http://schemas.microsoft.com/office/drawing/2014/main" id="{3579F01D-BE22-4653-8A83-4CCBA4779C49}"/>
            </a:ext>
          </a:extLst>
        </cdr:cNvPr>
        <cdr:cNvSpPr txBox="1"/>
      </cdr:nvSpPr>
      <cdr:spPr>
        <a:xfrm xmlns:a="http://schemas.openxmlformats.org/drawingml/2006/main">
          <a:off x="433797" y="4510648"/>
          <a:ext cx="1545989" cy="162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Heimild: Hagstofa Íslands, fjármála- og efnahagsráðuneytið</a:t>
          </a:r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5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895349</xdr:colOff>
      <xdr:row>3</xdr:row>
      <xdr:rowOff>180974</xdr:rowOff>
    </xdr:from>
    <xdr:to>
      <xdr:col>16</xdr:col>
      <xdr:colOff>247650</xdr:colOff>
      <xdr:row>21</xdr:row>
      <xdr:rowOff>114300</xdr:rowOff>
    </xdr:to>
    <xdr:graphicFrame macro="">
      <xdr:nvGraphicFramePr>
        <xdr:cNvPr id="2" name="Línurit 3">
          <a:extLst>
            <a:ext uri="{FF2B5EF4-FFF2-40B4-BE49-F238E27FC236}">
              <a16:creationId xmlns:a16="http://schemas.microsoft.com/office/drawing/2014/main" id="{9C35D740-F76D-4713-830E-A5B3D6D96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0.01875</cdr:x>
      <cdr:y>0.90598</cdr:y>
    </cdr:from>
    <cdr:to>
      <cdr:x>0.19266</cdr:x>
      <cdr:y>0.99262</cdr:y>
    </cdr:to>
    <cdr:sp macro="" textlink="">
      <cdr:nvSpPr>
        <cdr:cNvPr id="7" name="Textarammi 6">
          <a:extLst xmlns:a="http://schemas.openxmlformats.org/drawingml/2006/main">
            <a:ext uri="{FF2B5EF4-FFF2-40B4-BE49-F238E27FC236}">
              <a16:creationId xmlns:a16="http://schemas.microsoft.com/office/drawing/2014/main" id="{89E0AAC8-C6BC-4E4C-BD77-73D847A6FD81}"/>
            </a:ext>
          </a:extLst>
        </cdr:cNvPr>
        <cdr:cNvSpPr txBox="1"/>
      </cdr:nvSpPr>
      <cdr:spPr>
        <a:xfrm xmlns:a="http://schemas.openxmlformats.org/drawingml/2006/main">
          <a:off x="92154" y="2338583"/>
          <a:ext cx="854750" cy="223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*Nýframkvæmdir og viðhald. **Landsvirkjun, Landsnet, Rarik og Orkubú Vestfjarða.</a:t>
          </a:r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5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8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1368456</xdr:colOff>
      <xdr:row>3</xdr:row>
      <xdr:rowOff>184116</xdr:rowOff>
    </xdr:from>
    <xdr:to>
      <xdr:col>9</xdr:col>
      <xdr:colOff>669</xdr:colOff>
      <xdr:row>18</xdr:row>
      <xdr:rowOff>88866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14CAE6DC-5BC2-49CF-87B3-49000F5017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0.11679</cdr:x>
      <cdr:y>0.89729</cdr:y>
    </cdr:from>
    <cdr:to>
      <cdr:x>0.33902</cdr:x>
      <cdr:y>0.98441</cdr:y>
    </cdr:to>
    <cdr:sp macro="" textlink="">
      <cdr:nvSpPr>
        <cdr:cNvPr id="3" name="Textarammi 2">
          <a:extLst xmlns:a="http://schemas.openxmlformats.org/drawingml/2006/main">
            <a:ext uri="{FF2B5EF4-FFF2-40B4-BE49-F238E27FC236}">
              <a16:creationId xmlns:a16="http://schemas.microsoft.com/office/drawing/2014/main" id="{CC2507A0-7283-489B-A12C-A8A45C68F7C6}"/>
            </a:ext>
          </a:extLst>
        </cdr:cNvPr>
        <cdr:cNvSpPr txBox="1"/>
      </cdr:nvSpPr>
      <cdr:spPr>
        <a:xfrm xmlns:a="http://schemas.openxmlformats.org/drawingml/2006/main">
          <a:off x="486104" y="2478527"/>
          <a:ext cx="924911" cy="240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900">
              <a:latin typeface="FiraGO Light" panose="020B0403050000020004" pitchFamily="34" charset="0"/>
              <a:cs typeface="FiraGO Light" panose="020B0403050000020004" pitchFamily="34" charset="0"/>
            </a:rPr>
            <a:t>Heimild: Hagstofa Íslands.</a:t>
          </a:r>
          <a:endParaRPr sz="9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0.24224</cdr:x>
      <cdr:y>0.35182</cdr:y>
    </cdr:from>
    <cdr:to>
      <cdr:x>0.59947</cdr:x>
      <cdr:y>0.35613</cdr:y>
    </cdr:to>
    <cdr:cxnSp macro="">
      <cdr:nvCxnSpPr>
        <cdr:cNvPr id="20" name="Bein tengilína 19">
          <a:extLst xmlns:a="http://schemas.openxmlformats.org/drawingml/2006/main">
            <a:ext uri="{FF2B5EF4-FFF2-40B4-BE49-F238E27FC236}">
              <a16:creationId xmlns:a16="http://schemas.microsoft.com/office/drawing/2014/main" id="{A44781E9-935D-4C57-B322-271A9BCB7375}"/>
            </a:ext>
          </a:extLst>
        </cdr:cNvPr>
        <cdr:cNvCxnSpPr/>
      </cdr:nvCxnSpPr>
      <cdr:spPr>
        <a:xfrm xmlns:a="http://schemas.openxmlformats.org/drawingml/2006/main" flipH="1">
          <a:off x="1016935" y="971815"/>
          <a:ext cx="1499716" cy="1191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1">
              <a:lumMod val="75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0.6713</cdr:x>
      <cdr:y>0.23047</cdr:y>
    </cdr:from>
    <cdr:to>
      <cdr:x>0.96777</cdr:x>
      <cdr:y>0.23065</cdr:y>
    </cdr:to>
    <cdr:cxnSp macro="">
      <cdr:nvCxnSpPr>
        <cdr:cNvPr id="24" name="Bein tengilína 23">
          <a:extLst xmlns:a="http://schemas.openxmlformats.org/drawingml/2006/main">
            <a:ext uri="{FF2B5EF4-FFF2-40B4-BE49-F238E27FC236}">
              <a16:creationId xmlns:a16="http://schemas.microsoft.com/office/drawing/2014/main" id="{0A4EF41B-CBA2-443A-87D3-A93664A11394}"/>
            </a:ext>
          </a:extLst>
        </cdr:cNvPr>
        <cdr:cNvCxnSpPr/>
      </cdr:nvCxnSpPr>
      <cdr:spPr>
        <a:xfrm xmlns:a="http://schemas.openxmlformats.org/drawingml/2006/main" flipH="1">
          <a:off x="2797274" y="636615"/>
          <a:ext cx="1235359" cy="48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1">
              <a:lumMod val="75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0.24285</cdr:x>
      <cdr:y>0.38175</cdr:y>
    </cdr:from>
    <cdr:to>
      <cdr:x>0.24285</cdr:x>
      <cdr:y>0.6921</cdr:y>
    </cdr:to>
    <cdr:cxnSp macro="">
      <cdr:nvCxnSpPr>
        <cdr:cNvPr id="27" name="Bein örvartenging 26">
          <a:extLst xmlns:a="http://schemas.openxmlformats.org/drawingml/2006/main">
            <a:ext uri="{FF2B5EF4-FFF2-40B4-BE49-F238E27FC236}">
              <a16:creationId xmlns:a16="http://schemas.microsoft.com/office/drawing/2014/main" id="{E0905D8F-E160-476E-86CD-C892254234BA}"/>
            </a:ext>
          </a:extLst>
        </cdr:cNvPr>
        <cdr:cNvCxnSpPr/>
      </cdr:nvCxnSpPr>
      <cdr:spPr>
        <a:xfrm xmlns:a="http://schemas.openxmlformats.org/drawingml/2006/main" flipV="1">
          <a:off x="1019528" y="1054496"/>
          <a:ext cx="0" cy="857264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chemeClr val="bg1">
              <a:lumMod val="75000"/>
            </a:schemeClr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0.6738</cdr:x>
      <cdr:y>0.23996</cdr:y>
    </cdr:from>
    <cdr:to>
      <cdr:x>0.67387</cdr:x>
      <cdr:y>0.32672</cdr:y>
    </cdr:to>
    <cdr:cxnSp macro="">
      <cdr:nvCxnSpPr>
        <cdr:cNvPr id="28" name="Bein örvartenging 27">
          <a:extLst xmlns:a="http://schemas.openxmlformats.org/drawingml/2006/main">
            <a:ext uri="{FF2B5EF4-FFF2-40B4-BE49-F238E27FC236}">
              <a16:creationId xmlns:a16="http://schemas.microsoft.com/office/drawing/2014/main" id="{0B786557-83A0-489C-AF02-A8A838B03107}"/>
            </a:ext>
          </a:extLst>
        </cdr:cNvPr>
        <cdr:cNvCxnSpPr/>
      </cdr:nvCxnSpPr>
      <cdr:spPr>
        <a:xfrm xmlns:a="http://schemas.openxmlformats.org/drawingml/2006/main" flipV="1">
          <a:off x="2808730" y="662837"/>
          <a:ext cx="305" cy="239645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chemeClr val="bg1">
              <a:lumMod val="75000"/>
            </a:schemeClr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0.00555</cdr:x>
      <cdr:y>0.4439</cdr:y>
    </cdr:from>
    <cdr:to>
      <cdr:x>0.22235</cdr:x>
      <cdr:y>0.59432</cdr:y>
    </cdr:to>
    <cdr:sp macro="" textlink="">
      <cdr:nvSpPr>
        <cdr:cNvPr id="31" name="Textarammi 18">
          <a:extLst xmlns:a="http://schemas.openxmlformats.org/drawingml/2006/main">
            <a:ext uri="{FF2B5EF4-FFF2-40B4-BE49-F238E27FC236}">
              <a16:creationId xmlns:a16="http://schemas.microsoft.com/office/drawing/2014/main" id="{D7BB7E5F-A89E-4DB9-88DC-B4B436E9C69E}"/>
            </a:ext>
          </a:extLst>
        </cdr:cNvPr>
        <cdr:cNvSpPr txBox="1"/>
      </cdr:nvSpPr>
      <cdr:spPr>
        <a:xfrm xmlns:a="http://schemas.openxmlformats.org/drawingml/2006/main">
          <a:off x="23300" y="1226163"/>
          <a:ext cx="910153" cy="41549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0" tIns="0" rIns="0" bIns="0" rtlCol="0">
          <a:spAutoFit/>
        </a:bodyPr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s-IS" sz="900" dirty="0">
              <a:latin typeface="FiraGO SemiBold" panose="020B0603050000020004" pitchFamily="34" charset="0"/>
              <a:cs typeface="FiraGO SemiBold" panose="020B0603050000020004" pitchFamily="34" charset="0"/>
            </a:rPr>
            <a:t>3,2%</a:t>
          </a:r>
        </a:p>
        <a:p xmlns:a="http://schemas.openxmlformats.org/drawingml/2006/main">
          <a:pPr algn="ctr"/>
          <a:r>
            <a:rPr lang="is-IS" sz="900" dirty="0">
              <a:latin typeface="FiraGO Light" panose="020B0403050000020004" pitchFamily="34" charset="0"/>
              <a:cs typeface="FiraGO Light" panose="020B0403050000020004" pitchFamily="34" charset="0"/>
            </a:rPr>
            <a:t>meðalvöxtur á ári</a:t>
          </a:r>
        </a:p>
        <a:p xmlns:a="http://schemas.openxmlformats.org/drawingml/2006/main">
          <a:pPr algn="ctr"/>
          <a:r>
            <a:rPr lang="is-IS" sz="900" dirty="0">
              <a:latin typeface="FiraGO Light" panose="020B0403050000020004" pitchFamily="34" charset="0"/>
              <a:cs typeface="FiraGO Light" panose="020B0403050000020004" pitchFamily="34" charset="0"/>
            </a:rPr>
            <a:t>1996-2010</a:t>
          </a:r>
          <a:endParaRPr lang="LID4096" sz="900" dirty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0.4396</cdr:x>
      <cdr:y>0.16804</cdr:y>
    </cdr:from>
    <cdr:to>
      <cdr:x>0.6577</cdr:x>
      <cdr:y>0.31846</cdr:y>
    </cdr:to>
    <cdr:sp macro="" textlink="">
      <cdr:nvSpPr>
        <cdr:cNvPr id="32" name="Textarammi 22">
          <a:extLst xmlns:a="http://schemas.openxmlformats.org/drawingml/2006/main">
            <a:ext uri="{FF2B5EF4-FFF2-40B4-BE49-F238E27FC236}">
              <a16:creationId xmlns:a16="http://schemas.microsoft.com/office/drawing/2014/main" id="{9692CDFC-2C04-4F95-A80E-1E856152444D}"/>
            </a:ext>
          </a:extLst>
        </cdr:cNvPr>
        <cdr:cNvSpPr txBox="1"/>
      </cdr:nvSpPr>
      <cdr:spPr>
        <a:xfrm xmlns:a="http://schemas.openxmlformats.org/drawingml/2006/main">
          <a:off x="1845482" y="464168"/>
          <a:ext cx="915611" cy="41549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0" tIns="0" rIns="0" bIns="0" rtlCol="0">
          <a:spAutoFit/>
        </a:bodyPr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s-IS" sz="900" dirty="0">
              <a:latin typeface="FiraGO SemiBold" panose="020B0603050000020004" pitchFamily="34" charset="0"/>
              <a:cs typeface="FiraGO SemiBold" panose="020B0603050000020004" pitchFamily="34" charset="0"/>
            </a:rPr>
            <a:t>1,3%</a:t>
          </a:r>
        </a:p>
        <a:p xmlns:a="http://schemas.openxmlformats.org/drawingml/2006/main">
          <a:pPr algn="ctr"/>
          <a:r>
            <a:rPr lang="is-IS" sz="900" dirty="0">
              <a:latin typeface="FiraGO Light" panose="020B0403050000020004" pitchFamily="34" charset="0"/>
              <a:cs typeface="FiraGO Light" panose="020B0403050000020004" pitchFamily="34" charset="0"/>
            </a:rPr>
            <a:t>meðalvöxtur á ári</a:t>
          </a:r>
        </a:p>
        <a:p xmlns:a="http://schemas.openxmlformats.org/drawingml/2006/main">
          <a:pPr algn="ctr"/>
          <a:r>
            <a:rPr lang="is-IS" sz="900" dirty="0">
              <a:latin typeface="FiraGO Light" panose="020B0403050000020004" pitchFamily="34" charset="0"/>
              <a:cs typeface="FiraGO Light" panose="020B0403050000020004" pitchFamily="34" charset="0"/>
            </a:rPr>
            <a:t>2013-2022</a:t>
          </a:r>
          <a:endParaRPr lang="LID4096" sz="900" dirty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2</xdr:row>
      <xdr:rowOff>33337</xdr:rowOff>
    </xdr:from>
    <xdr:to>
      <xdr:col>15</xdr:col>
      <xdr:colOff>314550</xdr:colOff>
      <xdr:row>16</xdr:row>
      <xdr:rowOff>152737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5BF8C94F-717A-443B-B05F-C79E57C3D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3</xdr:row>
      <xdr:rowOff>185737</xdr:rowOff>
    </xdr:from>
    <xdr:to>
      <xdr:col>11</xdr:col>
      <xdr:colOff>485775</xdr:colOff>
      <xdr:row>18</xdr:row>
      <xdr:rowOff>71437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F446E44C-0E27-44E6-B1E4-73B6B48F55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0.66319</cdr:x>
      <cdr:y>0.17263</cdr:y>
    </cdr:from>
    <cdr:to>
      <cdr:x>0.98787</cdr:x>
      <cdr:y>0.72641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86332A6-B819-43E2-A027-A7389A2C2850}"/>
            </a:ext>
          </a:extLst>
        </cdr:cNvPr>
        <cdr:cNvSpPr txBox="1"/>
      </cdr:nvSpPr>
      <cdr:spPr>
        <a:xfrm xmlns:a="http://schemas.openxmlformats.org/drawingml/2006/main">
          <a:off x="3657600" y="481012"/>
          <a:ext cx="1790699" cy="1543051"/>
        </a:xfrm>
        <a:prstGeom xmlns:a="http://schemas.openxmlformats.org/drawingml/2006/main" prst="rect">
          <a:avLst/>
        </a:prstGeom>
        <a:solidFill xmlns:a="http://schemas.openxmlformats.org/drawingml/2006/main">
          <a:srgbClr val="003D85">
            <a:alpha val="15000"/>
          </a:srgb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s-IS" sz="800">
              <a:solidFill>
                <a:srgbClr val="000000"/>
              </a:solidFill>
              <a:effectLst/>
              <a:latin typeface="FiraGO Light" panose="020B0403050000020004" pitchFamily="34" charset="0"/>
              <a:ea typeface="TimesNewRomanPSMT"/>
              <a:cs typeface="Segoe UI Emoji" panose="020B0502040204020203" pitchFamily="34" charset="0"/>
            </a:rPr>
            <a:t>Fjármálaáætlun</a:t>
          </a:r>
          <a:endParaRPr lang="is-IS" sz="800">
            <a:effectLst/>
            <a:latin typeface="Times New Roman" panose="02020603050405020304" pitchFamily="18" charset="0"/>
            <a:ea typeface="TimesNewRomanPSMT"/>
            <a:cs typeface="Segoe UI Emoji" panose="020B0502040204020203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2</xdr:row>
      <xdr:rowOff>152400</xdr:rowOff>
    </xdr:from>
    <xdr:to>
      <xdr:col>15</xdr:col>
      <xdr:colOff>419100</xdr:colOff>
      <xdr:row>19</xdr:row>
      <xdr:rowOff>38100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69BC84E4-1D9A-4C6B-B3B4-948DDDCFA3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0.12125</cdr:x>
      <cdr:y>0.24259</cdr:y>
    </cdr:from>
    <cdr:to>
      <cdr:x>0.33813</cdr:x>
      <cdr:y>0.35976</cdr:y>
    </cdr:to>
    <cdr:sp macro="" textlink="">
      <cdr:nvSpPr>
        <cdr:cNvPr id="3" name="Textarammi 2">
          <a:extLst xmlns:a="http://schemas.openxmlformats.org/drawingml/2006/main">
            <a:ext uri="{FF2B5EF4-FFF2-40B4-BE49-F238E27FC236}">
              <a16:creationId xmlns:a16="http://schemas.microsoft.com/office/drawing/2014/main" id="{015DE890-623B-4695-96CA-01F567470568}"/>
            </a:ext>
          </a:extLst>
        </cdr:cNvPr>
        <cdr:cNvSpPr txBox="1"/>
      </cdr:nvSpPr>
      <cdr:spPr>
        <a:xfrm xmlns:a="http://schemas.openxmlformats.org/drawingml/2006/main">
          <a:off x="726702" y="951078"/>
          <a:ext cx="1299882" cy="459369"/>
        </a:xfrm>
        <a:prstGeom xmlns:a="http://schemas.openxmlformats.org/drawingml/2006/main" prst="rect">
          <a:avLst/>
        </a:prstGeom>
        <a:solidFill xmlns:a="http://schemas.openxmlformats.org/drawingml/2006/main">
          <a:srgbClr val="003D85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900">
              <a:solidFill>
                <a:schemeClr val="bg1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Aðhald  dregur úr þenslu og verðbólgu</a:t>
          </a:r>
          <a:endParaRPr sz="900">
            <a:solidFill>
              <a:schemeClr val="bg1"/>
            </a:solidFill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  <cdr:relSizeAnchor xmlns:cdr="http://schemas.openxmlformats.org/drawingml/2006/chartDrawing">
    <cdr:from>
      <cdr:x>0.33694</cdr:x>
      <cdr:y>0.29965</cdr:y>
    </cdr:from>
    <cdr:to>
      <cdr:x>0.38567</cdr:x>
      <cdr:y>0.29965</cdr:y>
    </cdr:to>
    <cdr:cxnSp macro="">
      <cdr:nvCxnSpPr>
        <cdr:cNvPr id="8" name="Bein örvartenging 7">
          <a:extLst xmlns:a="http://schemas.openxmlformats.org/drawingml/2006/main">
            <a:ext uri="{FF2B5EF4-FFF2-40B4-BE49-F238E27FC236}">
              <a16:creationId xmlns:a16="http://schemas.microsoft.com/office/drawing/2014/main" id="{CC5609DE-6391-4CEE-B17D-246D65884C0B}"/>
            </a:ext>
          </a:extLst>
        </cdr:cNvPr>
        <cdr:cNvCxnSpPr/>
      </cdr:nvCxnSpPr>
      <cdr:spPr>
        <a:xfrm xmlns:a="http://schemas.openxmlformats.org/drawingml/2006/main">
          <a:off x="1936961" y="1152692"/>
          <a:ext cx="280130" cy="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0.54245</cdr:x>
      <cdr:y>0.53426</cdr:y>
    </cdr:from>
    <cdr:to>
      <cdr:x>0.80137</cdr:x>
      <cdr:y>0.65244</cdr:y>
    </cdr:to>
    <cdr:sp macro="" textlink="">
      <cdr:nvSpPr>
        <cdr:cNvPr id="11" name="Textarammi 1">
          <a:extLst xmlns:a="http://schemas.openxmlformats.org/drawingml/2006/main">
            <a:ext uri="{FF2B5EF4-FFF2-40B4-BE49-F238E27FC236}">
              <a16:creationId xmlns:a16="http://schemas.microsoft.com/office/drawing/2014/main" id="{424F9AB5-3D4F-4795-9B36-D41A8EC83E62}"/>
            </a:ext>
          </a:extLst>
        </cdr:cNvPr>
        <cdr:cNvSpPr txBox="1"/>
      </cdr:nvSpPr>
      <cdr:spPr>
        <a:xfrm xmlns:a="http://schemas.openxmlformats.org/drawingml/2006/main">
          <a:off x="3017432" y="1669135"/>
          <a:ext cx="1440268" cy="369215"/>
        </a:xfrm>
        <a:prstGeom xmlns:a="http://schemas.openxmlformats.org/drawingml/2006/main" prst="rect">
          <a:avLst/>
        </a:prstGeom>
        <a:solidFill xmlns:a="http://schemas.openxmlformats.org/drawingml/2006/main">
          <a:srgbClr val="C8DEF6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900">
              <a:solidFill>
                <a:sysClr val="windowText" lastClr="000000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Slaki örvar eftirspurn</a:t>
          </a:r>
          <a:r>
            <a:rPr lang="is-IS" sz="900" baseline="0">
              <a:solidFill>
                <a:sysClr val="windowText" lastClr="000000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 </a:t>
          </a:r>
          <a:endParaRPr sz="900">
            <a:solidFill>
              <a:sysClr val="windowText" lastClr="000000"/>
            </a:solidFill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  <cdr:relSizeAnchor xmlns:cdr="http://schemas.openxmlformats.org/drawingml/2006/chartDrawing">
    <cdr:from>
      <cdr:x>0.44958</cdr:x>
      <cdr:y>0.57142</cdr:y>
    </cdr:from>
    <cdr:to>
      <cdr:x>0.53991</cdr:x>
      <cdr:y>0.57294</cdr:y>
    </cdr:to>
    <cdr:cxnSp macro="">
      <cdr:nvCxnSpPr>
        <cdr:cNvPr id="12" name="Bein örvartenging 11">
          <a:extLst xmlns:a="http://schemas.openxmlformats.org/drawingml/2006/main">
            <a:ext uri="{FF2B5EF4-FFF2-40B4-BE49-F238E27FC236}">
              <a16:creationId xmlns:a16="http://schemas.microsoft.com/office/drawing/2014/main" id="{F83136A1-3851-4BD9-957F-19756104CAFA}"/>
            </a:ext>
          </a:extLst>
        </cdr:cNvPr>
        <cdr:cNvCxnSpPr/>
      </cdr:nvCxnSpPr>
      <cdr:spPr>
        <a:xfrm xmlns:a="http://schemas.openxmlformats.org/drawingml/2006/main" flipH="1">
          <a:off x="2834181" y="2110419"/>
          <a:ext cx="569445" cy="5613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0.93878</cdr:y>
    </cdr:from>
    <cdr:to>
      <cdr:x>0.49213</cdr:x>
      <cdr:y>0.99149</cdr:y>
    </cdr:to>
    <cdr:sp macro="" textlink="">
      <cdr:nvSpPr>
        <cdr:cNvPr id="5" name="Textarammi 4">
          <a:extLst xmlns:a="http://schemas.openxmlformats.org/drawingml/2006/main">
            <a:ext uri="{FF2B5EF4-FFF2-40B4-BE49-F238E27FC236}">
              <a16:creationId xmlns:a16="http://schemas.microsoft.com/office/drawing/2014/main" id="{905C8A4A-7B83-45B6-ADE2-C45A44EC1C52}"/>
            </a:ext>
          </a:extLst>
        </cdr:cNvPr>
        <cdr:cNvSpPr txBox="1"/>
      </cdr:nvSpPr>
      <cdr:spPr>
        <a:xfrm xmlns:a="http://schemas.openxmlformats.org/drawingml/2006/main">
          <a:off x="0" y="3608295"/>
          <a:ext cx="2801470" cy="202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900">
              <a:latin typeface="FiraGO Light" panose="020B0403050000020004" pitchFamily="34" charset="0"/>
              <a:cs typeface="FiraGO Light" panose="020B0403050000020004" pitchFamily="34" charset="0"/>
            </a:rPr>
            <a:t>Heimild: Fjármála- og efnahagsráðuneytið.</a:t>
          </a:r>
          <a:endParaRPr sz="9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5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8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361949</xdr:colOff>
      <xdr:row>2</xdr:row>
      <xdr:rowOff>171449</xdr:rowOff>
    </xdr:from>
    <xdr:to>
      <xdr:col>16</xdr:col>
      <xdr:colOff>9525</xdr:colOff>
      <xdr:row>18</xdr:row>
      <xdr:rowOff>66675</xdr:rowOff>
    </xdr:to>
    <xdr:graphicFrame macro="">
      <xdr:nvGraphicFramePr>
        <xdr:cNvPr id="2" name="Línurit 2">
          <a:extLst>
            <a:ext uri="{FF2B5EF4-FFF2-40B4-BE49-F238E27FC236}">
              <a16:creationId xmlns:a16="http://schemas.microsoft.com/office/drawing/2014/main" id="{43DB0744-489F-44D9-9413-179B03786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0.42454</cdr:x>
      <cdr:y>0.16613</cdr:y>
    </cdr:from>
    <cdr:to>
      <cdr:x>0.96628</cdr:x>
      <cdr:y>0.72168</cdr:y>
    </cdr:to>
    <cdr:sp macro="" textlink="">
      <cdr:nvSpPr>
        <cdr:cNvPr id="4" name="TextBox 2">
          <a:extLst xmlns:a="http://schemas.openxmlformats.org/drawingml/2006/main">
            <a:ext uri="{FF2B5EF4-FFF2-40B4-BE49-F238E27FC236}">
              <a16:creationId xmlns:a16="http://schemas.microsoft.com/office/drawing/2014/main" id="{B86332A6-B819-43E2-A027-A7389A2C2850}"/>
            </a:ext>
          </a:extLst>
        </cdr:cNvPr>
        <cdr:cNvSpPr txBox="1"/>
      </cdr:nvSpPr>
      <cdr:spPr>
        <a:xfrm xmlns:a="http://schemas.openxmlformats.org/drawingml/2006/main">
          <a:off x="2438401" y="488950"/>
          <a:ext cx="3111499" cy="1635126"/>
        </a:xfrm>
        <a:prstGeom xmlns:a="http://schemas.openxmlformats.org/drawingml/2006/main" prst="rect">
          <a:avLst/>
        </a:prstGeom>
        <a:solidFill xmlns:a="http://schemas.openxmlformats.org/drawingml/2006/main">
          <a:srgbClr val="003D85">
            <a:alpha val="15000"/>
          </a:srgb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s-IS" sz="800">
              <a:solidFill>
                <a:srgbClr val="000000"/>
              </a:solidFill>
              <a:effectLst/>
              <a:latin typeface="FiraGO Light" panose="020B0403050000020004" pitchFamily="34" charset="0"/>
              <a:ea typeface="TimesNewRomanPSMT"/>
              <a:cs typeface="Segoe UI Emoji" panose="020B0502040204020203" pitchFamily="34" charset="0"/>
            </a:rPr>
            <a:t>Fjármálaáætlun</a:t>
          </a:r>
          <a:endParaRPr lang="is-IS" sz="800">
            <a:effectLst/>
            <a:latin typeface="Times New Roman" panose="02020603050405020304" pitchFamily="18" charset="0"/>
            <a:ea typeface="TimesNewRomanPSMT"/>
            <a:cs typeface="Segoe UI Emoji" panose="020B0502040204020203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107157</xdr:colOff>
      <xdr:row>2</xdr:row>
      <xdr:rowOff>159543</xdr:rowOff>
    </xdr:from>
    <xdr:to>
      <xdr:col>19</xdr:col>
      <xdr:colOff>190501</xdr:colOff>
      <xdr:row>21</xdr:row>
      <xdr:rowOff>59530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1F51C8-619E-4DCF-8944-4E84B14B2F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404813</xdr:colOff>
      <xdr:row>5</xdr:row>
      <xdr:rowOff>178595</xdr:rowOff>
    </xdr:from>
    <xdr:to>
      <xdr:col>19</xdr:col>
      <xdr:colOff>23813</xdr:colOff>
      <xdr:row>17</xdr:row>
      <xdr:rowOff>35719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7B84617-8126-4ED0-9B3B-C8EDA547A7EB}"/>
            </a:ext>
          </a:extLst>
        </xdr:cNvPr>
        <xdr:cNvSpPr txBox="1"/>
      </xdr:nvSpPr>
      <xdr:spPr>
        <a:xfrm>
          <a:off x="10989469" y="1131095"/>
          <a:ext cx="2047875" cy="2143124"/>
        </a:xfrm>
        <a:prstGeom prst="rect">
          <a:avLst/>
        </a:prstGeom>
        <a:solidFill>
          <a:srgbClr val="003D85">
            <a:alpha val="15000"/>
          </a:srgbClr>
        </a:solidFill>
      </xdr:spPr>
      <xdr:txBody>
        <a:bodyPr wrap="square" rtlCol="0"/>
        <a:lstStyle/>
        <a:p>
          <a:pPr algn="ctr"/>
          <a:r>
            <a:rPr lang="is-IS" sz="800">
              <a:solidFill>
                <a:srgbClr val="000000"/>
              </a:solidFill>
              <a:effectLst/>
              <a:latin typeface="FiraGO Light" panose="020B0403050000020004" pitchFamily="34" charset="0"/>
              <a:ea typeface="TimesNewRomanPSMT"/>
              <a:cs typeface="Segoe UI Emoji" panose="020B0502040204020203" pitchFamily="34" charset="0"/>
            </a:rPr>
            <a:t>Fjármálaáætlun</a:t>
          </a:r>
          <a:endParaRPr lang="is-IS" sz="800">
            <a:effectLst/>
            <a:latin typeface="Times New Roman" panose="02020603050405020304" pitchFamily="18" charset="0"/>
            <a:ea typeface="TimesNewRomanPSMT"/>
            <a:cs typeface="Segoe UI Emoji" panose="020B0502040204020203" pitchFamily="34" charset="0"/>
          </a:endParaRPr>
        </a:p>
      </xdr:txBody>
    </xdr:sp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2</xdr:row>
      <xdr:rowOff>57150</xdr:rowOff>
    </xdr:from>
    <xdr:to>
      <xdr:col>18</xdr:col>
      <xdr:colOff>413972</xdr:colOff>
      <xdr:row>21</xdr:row>
      <xdr:rowOff>104775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A501549A-458D-4145-B41E-6DCA97CE69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0.00089</cdr:x>
      <cdr:y>0.76285</cdr:y>
    </cdr:from>
    <cdr:to>
      <cdr:x>1</cdr:x>
      <cdr:y>1</cdr:y>
    </cdr:to>
    <cdr:sp macro="" textlink="">
      <cdr:nvSpPr>
        <cdr:cNvPr id="3" name="Textarammi 2">
          <a:extLst xmlns:a="http://schemas.openxmlformats.org/drawingml/2006/main">
            <a:ext uri="{FF2B5EF4-FFF2-40B4-BE49-F238E27FC236}">
              <a16:creationId xmlns:a16="http://schemas.microsoft.com/office/drawing/2014/main" id="{99A97E2D-AE5D-4A51-8862-127BD99C7F09}"/>
            </a:ext>
          </a:extLst>
        </cdr:cNvPr>
        <cdr:cNvSpPr txBox="1"/>
      </cdr:nvSpPr>
      <cdr:spPr>
        <a:xfrm xmlns:a="http://schemas.openxmlformats.org/drawingml/2006/main">
          <a:off x="3997" y="2305050"/>
          <a:ext cx="4486675" cy="7165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Heimild: Fjármála- og efnahagsráðuneytið, Seðlabanki Íslands. Mælikvarðarnir eru: framleiðsluspenna skv. QMM-grunni Seðlabankans, hlutfall fyrirtækja sem segist starfa við hámarksframleiðslugetu, hlutfall fyrirtækja sem segist skorta starfsfólk, NF-vísitala, sveifla VLF skv. HP-síu, og vísitala hagsveiflu. Mælikvarðarnir eru skalaðir m.v. dreifni framleiðsluspennu skv. QMM-grunni Seðlabankans. Vísitala hagsveiflu fyrir 1. ársfjórðung 2023 er meðaltal janúar og febrúar.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2</xdr:row>
      <xdr:rowOff>114300</xdr:rowOff>
    </xdr:from>
    <xdr:to>
      <xdr:col>9</xdr:col>
      <xdr:colOff>1085850</xdr:colOff>
      <xdr:row>18</xdr:row>
      <xdr:rowOff>104774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F49C8EB2-05E2-44A7-819C-8E7DD1AD82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0.01361</cdr:x>
      <cdr:y>0.83386</cdr:y>
    </cdr:from>
    <cdr:to>
      <cdr:x>0.99416</cdr:x>
      <cdr:y>1</cdr:y>
    </cdr:to>
    <cdr:sp macro="" textlink="">
      <cdr:nvSpPr>
        <cdr:cNvPr id="3" name="Textarammi 2">
          <a:extLst xmlns:a="http://schemas.openxmlformats.org/drawingml/2006/main">
            <a:ext uri="{FF2B5EF4-FFF2-40B4-BE49-F238E27FC236}">
              <a16:creationId xmlns:a16="http://schemas.microsoft.com/office/drawing/2014/main" id="{99A97E2D-AE5D-4A51-8862-127BD99C7F09}"/>
            </a:ext>
          </a:extLst>
        </cdr:cNvPr>
        <cdr:cNvSpPr txBox="1"/>
      </cdr:nvSpPr>
      <cdr:spPr>
        <a:xfrm xmlns:a="http://schemas.openxmlformats.org/drawingml/2006/main">
          <a:off x="68707" y="2533651"/>
          <a:ext cx="4950061" cy="5048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Leitni er metin með HP-síu ög gögnum frá 1995. "Á hverjum</a:t>
          </a:r>
          <a:r>
            <a:rPr lang="is-IS" sz="800" baseline="0">
              <a:latin typeface="FiraGO Light" panose="020B0403050000020004" pitchFamily="34" charset="0"/>
              <a:cs typeface="FiraGO Light" panose="020B0403050000020004" pitchFamily="34" charset="0"/>
            </a:rPr>
            <a:t> tíma" er einhliða HP-sía, þ.e. notar einungis gögn frá 1995 fram að viðkomandi tímapunkti. Þó er miðað við núverandi tölur um þjóðarútgjöld en þær sæta endurskoðun. "M.v. núverandi upplýsingar" er mat m.v. alla tímaröðina.</a:t>
          </a:r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11</xdr:col>
      <xdr:colOff>304800</xdr:colOff>
      <xdr:row>16</xdr:row>
      <xdr:rowOff>76200</xdr:rowOff>
    </xdr:to>
    <xdr:graphicFrame macro="">
      <xdr:nvGraphicFramePr>
        <xdr:cNvPr id="3" name="Línurit 2">
          <a:extLst>
            <a:ext uri="{FF2B5EF4-FFF2-40B4-BE49-F238E27FC236}">
              <a16:creationId xmlns:a16="http://schemas.microsoft.com/office/drawing/2014/main" id="{CD720814-4FF3-4ACA-AE3F-3C8DC75F4A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5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8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1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5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8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107585</xdr:colOff>
      <xdr:row>1</xdr:row>
      <xdr:rowOff>19050</xdr:rowOff>
    </xdr:from>
    <xdr:to>
      <xdr:col>13</xdr:col>
      <xdr:colOff>495300</xdr:colOff>
      <xdr:row>11</xdr:row>
      <xdr:rowOff>95249</xdr:rowOff>
    </xdr:to>
    <xdr:graphicFrame macro="">
      <xdr:nvGraphicFramePr>
        <xdr:cNvPr id="2" name="Línurit 3">
          <a:extLst>
            <a:ext uri="{FF2B5EF4-FFF2-40B4-BE49-F238E27FC236}">
              <a16:creationId xmlns:a16="http://schemas.microsoft.com/office/drawing/2014/main" id="{AE61A9DE-CA8C-462D-B3FD-E55D3721DE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4876800" y="190500"/>
    <xdr:ext cx="5010150" cy="29146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D57713-962A-42DD-BB9F-8A2065E828D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0.55257</cdr:x>
      <cdr:y>0.23767</cdr:y>
    </cdr:from>
    <cdr:to>
      <cdr:x>0.94942</cdr:x>
      <cdr:y>0.76463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2261A86-6CAC-4378-BA98-A98E70EB3D53}"/>
            </a:ext>
          </a:extLst>
        </cdr:cNvPr>
        <cdr:cNvSpPr txBox="1"/>
      </cdr:nvSpPr>
      <cdr:spPr>
        <a:xfrm xmlns:a="http://schemas.openxmlformats.org/drawingml/2006/main">
          <a:off x="2026024" y="493252"/>
          <a:ext cx="1455086" cy="1093616"/>
        </a:xfrm>
        <a:prstGeom xmlns:a="http://schemas.openxmlformats.org/drawingml/2006/main" prst="rect">
          <a:avLst/>
        </a:prstGeom>
        <a:solidFill xmlns:a="http://schemas.openxmlformats.org/drawingml/2006/main">
          <a:srgbClr val="003D85">
            <a:alpha val="15000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Fjármálaáætlun</a:t>
          </a: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535305</xdr:colOff>
      <xdr:row>10</xdr:row>
      <xdr:rowOff>7620</xdr:rowOff>
    </xdr:from>
    <xdr:to>
      <xdr:col>9</xdr:col>
      <xdr:colOff>161925</xdr:colOff>
      <xdr:row>24</xdr:row>
      <xdr:rowOff>114300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5F3D23C8-0C0B-4406-B0C2-F79E276D8174}"/>
            </a:ext>
          </a:extLst>
        </xdr:cNvPr>
        <xdr:cNvGrpSpPr/>
      </xdr:nvGrpSpPr>
      <xdr:grpSpPr>
        <a:xfrm>
          <a:off x="1859280" y="1912620"/>
          <a:ext cx="4503420" cy="2773680"/>
          <a:chOff x="1554480" y="2007870"/>
          <a:chExt cx="5288280" cy="3310890"/>
        </a:xfrm>
      </xdr:grpSpPr>
      <xdr:graphicFrame macro="">
        <xdr:nvGraphicFramePr>
          <xdr:cNvPr id="3" name="Chart 1">
            <a:extLst>
              <a:ext uri="{FF2B5EF4-FFF2-40B4-BE49-F238E27FC236}">
                <a16:creationId xmlns:a16="http://schemas.microsoft.com/office/drawing/2014/main" id="{52457666-B5A6-4EAE-BA48-D7B288A31C86}"/>
              </a:ext>
            </a:extLst>
          </xdr:cNvPr>
          <xdr:cNvGraphicFramePr/>
        </xdr:nvGraphicFramePr>
        <xdr:xfrm>
          <a:off x="1554480" y="2007870"/>
          <a:ext cx="5288280" cy="331089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TextBox 2">
            <a:extLst>
              <a:ext uri="{FF2B5EF4-FFF2-40B4-BE49-F238E27FC236}">
                <a16:creationId xmlns:a16="http://schemas.microsoft.com/office/drawing/2014/main" id="{72EBE3DE-456F-4127-B236-C3FCF41731E5}"/>
              </a:ext>
            </a:extLst>
          </xdr:cNvPr>
          <xdr:cNvSpPr txBox="1"/>
        </xdr:nvSpPr>
        <xdr:spPr>
          <a:xfrm>
            <a:off x="4538518" y="2780980"/>
            <a:ext cx="2128981" cy="1975461"/>
          </a:xfrm>
          <a:prstGeom prst="rect">
            <a:avLst/>
          </a:prstGeom>
          <a:solidFill>
            <a:srgbClr val="003D85">
              <a:alpha val="15000"/>
            </a:srgbClr>
          </a:solidFill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is-IS" sz="800">
                <a:solidFill>
                  <a:schemeClr val="tx1"/>
                </a:solidFill>
                <a:latin typeface="FiraGO Light" panose="020B0403050000020004" pitchFamily="34" charset="0"/>
                <a:cs typeface="FiraGO Light" panose="020B0403050000020004" pitchFamily="34" charset="0"/>
              </a:rPr>
              <a:t>Fjármálaáætlun</a:t>
            </a:r>
          </a:p>
        </xdr:txBody>
      </xdr:sp>
    </xdr:grpSp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2</xdr:row>
      <xdr:rowOff>28575</xdr:rowOff>
    </xdr:from>
    <xdr:to>
      <xdr:col>18</xdr:col>
      <xdr:colOff>234315</xdr:colOff>
      <xdr:row>30</xdr:row>
      <xdr:rowOff>43816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55C6AC5-BBA8-4349-B822-39818BD38C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944880</xdr:colOff>
      <xdr:row>10</xdr:row>
      <xdr:rowOff>179070</xdr:rowOff>
    </xdr:from>
    <xdr:to>
      <xdr:col>7</xdr:col>
      <xdr:colOff>342900</xdr:colOff>
      <xdr:row>24</xdr:row>
      <xdr:rowOff>38100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AFEA2181-4506-41BE-BE9C-729415C10812}"/>
            </a:ext>
          </a:extLst>
        </xdr:cNvPr>
        <xdr:cNvGrpSpPr/>
      </xdr:nvGrpSpPr>
      <xdr:grpSpPr>
        <a:xfrm>
          <a:off x="1554480" y="2084070"/>
          <a:ext cx="4389120" cy="2526030"/>
          <a:chOff x="1554480" y="2007870"/>
          <a:chExt cx="5288280" cy="3310890"/>
        </a:xfrm>
      </xdr:grpSpPr>
      <xdr:graphicFrame macro="">
        <xdr:nvGraphicFramePr>
          <xdr:cNvPr id="3" name="Chart 1">
            <a:extLst>
              <a:ext uri="{FF2B5EF4-FFF2-40B4-BE49-F238E27FC236}">
                <a16:creationId xmlns:a16="http://schemas.microsoft.com/office/drawing/2014/main" id="{50095EC7-302B-4BC6-A49A-1A4CF7D5D683}"/>
              </a:ext>
            </a:extLst>
          </xdr:cNvPr>
          <xdr:cNvGraphicFramePr/>
        </xdr:nvGraphicFramePr>
        <xdr:xfrm>
          <a:off x="1554480" y="2007870"/>
          <a:ext cx="5288280" cy="331089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TextBox 2">
            <a:extLst>
              <a:ext uri="{FF2B5EF4-FFF2-40B4-BE49-F238E27FC236}">
                <a16:creationId xmlns:a16="http://schemas.microsoft.com/office/drawing/2014/main" id="{0D15B547-495A-431D-9C6A-45144AEEB41A}"/>
              </a:ext>
            </a:extLst>
          </xdr:cNvPr>
          <xdr:cNvSpPr txBox="1"/>
        </xdr:nvSpPr>
        <xdr:spPr>
          <a:xfrm>
            <a:off x="4538518" y="2858848"/>
            <a:ext cx="2128981" cy="1897594"/>
          </a:xfrm>
          <a:prstGeom prst="rect">
            <a:avLst/>
          </a:prstGeom>
          <a:solidFill>
            <a:srgbClr val="003D85">
              <a:alpha val="15000"/>
            </a:srgbClr>
          </a:solidFill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is-IS" sz="800">
                <a:solidFill>
                  <a:schemeClr val="tx1"/>
                </a:solidFill>
                <a:latin typeface="FiraGO Light" panose="020B0403050000020004" pitchFamily="34" charset="0"/>
                <a:cs typeface="FiraGO Light" panose="020B0403050000020004" pitchFamily="34" charset="0"/>
              </a:rPr>
              <a:t>Fjármálaáætlun</a:t>
            </a:r>
          </a:p>
        </xdr:txBody>
      </xdr:sp>
    </xdr:grpSp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0.023</cdr:x>
      <cdr:y>0.91691</cdr:y>
    </cdr:from>
    <cdr:to>
      <cdr:x>0.94739</cdr:x>
      <cdr:y>0.96736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67BC81D-EF17-49B0-8B03-40EB6D375753}"/>
            </a:ext>
          </a:extLst>
        </cdr:cNvPr>
        <cdr:cNvSpPr txBox="1"/>
      </cdr:nvSpPr>
      <cdr:spPr>
        <a:xfrm xmlns:a="http://schemas.openxmlformats.org/drawingml/2006/main">
          <a:off x="205740" y="4709160"/>
          <a:ext cx="8267700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1100"/>
            <a:t>Heimild:</a:t>
          </a:r>
          <a:r>
            <a:rPr lang="is-IS" sz="1100" baseline="0"/>
            <a:t> Spá Alþjóðagjaldeyrissjóðsins (AGS) í World Economic Outlook (október 2022) og útreikningar fjármála- og efnahagsráðuneytisins</a:t>
          </a:r>
          <a:endParaRPr sz="1100"/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139065</xdr:colOff>
      <xdr:row>3</xdr:row>
      <xdr:rowOff>41908</xdr:rowOff>
    </xdr:from>
    <xdr:to>
      <xdr:col>17</xdr:col>
      <xdr:colOff>247650</xdr:colOff>
      <xdr:row>33</xdr:row>
      <xdr:rowOff>41909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99E0C51D-6104-4532-B4A3-CC13684E0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0.01781</cdr:x>
      <cdr:y>0.93194</cdr:y>
    </cdr:from>
    <cdr:to>
      <cdr:x>0.78295</cdr:x>
      <cdr:y>0.98611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9891F4A-F37A-4C35-B547-35F09C52A366}"/>
            </a:ext>
          </a:extLst>
        </cdr:cNvPr>
        <cdr:cNvSpPr txBox="1"/>
      </cdr:nvSpPr>
      <cdr:spPr>
        <a:xfrm xmlns:a="http://schemas.openxmlformats.org/drawingml/2006/main">
          <a:off x="161925" y="5113022"/>
          <a:ext cx="6957060" cy="29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1100"/>
            <a:t>Heimild: Spá Alþjóðgjaldeyrissjóðsins</a:t>
          </a:r>
          <a:r>
            <a:rPr lang="is-IS" sz="1100" baseline="0"/>
            <a:t> (AGS) í október 2022 (World Economic Outlook)</a:t>
          </a:r>
          <a:endParaRPr sz="1100"/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5934074" y="1095374"/>
    <xdr:ext cx="6200776" cy="2924176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E71A89D-3D0E-45F7-949B-97CA8E5ADB0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0.90484</cdr:x>
      <cdr:y>0.85324</cdr:y>
    </cdr:from>
    <cdr:to>
      <cdr:x>1</cdr:x>
      <cdr:y>0.92794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D3A15CC-51AF-4E1C-AD0A-CE6A2BB432DB}"/>
            </a:ext>
          </a:extLst>
        </cdr:cNvPr>
        <cdr:cNvSpPr txBox="1"/>
      </cdr:nvSpPr>
      <cdr:spPr>
        <a:xfrm xmlns:a="http://schemas.openxmlformats.org/drawingml/2006/main">
          <a:off x="4142674" y="2210563"/>
          <a:ext cx="435676" cy="1935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700" b="0">
              <a:latin typeface="FiraGO Light" panose="020B0403050000020004" pitchFamily="34" charset="0"/>
              <a:cs typeface="FiraGO Light" panose="020B0403050000020004" pitchFamily="34" charset="0"/>
            </a:rPr>
            <a:t>ár</a:t>
          </a:r>
        </a:p>
      </cdr:txBody>
    </cdr:sp>
  </cdr:relSizeAnchor>
  <cdr:relSizeAnchor xmlns:cdr="http://schemas.openxmlformats.org/drawingml/2006/chartDrawing">
    <cdr:from>
      <cdr:x>0.79951</cdr:x>
      <cdr:y>0.29167</cdr:y>
    </cdr:from>
    <cdr:to>
      <cdr:x>0.94453</cdr:x>
      <cdr:y>0.81863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2261A86-6CAC-4378-BA98-A98E70EB3D53}"/>
            </a:ext>
          </a:extLst>
        </cdr:cNvPr>
        <cdr:cNvSpPr txBox="1"/>
      </cdr:nvSpPr>
      <cdr:spPr>
        <a:xfrm xmlns:a="http://schemas.openxmlformats.org/drawingml/2006/main">
          <a:off x="2931459" y="605311"/>
          <a:ext cx="531722" cy="1093616"/>
        </a:xfrm>
        <a:prstGeom xmlns:a="http://schemas.openxmlformats.org/drawingml/2006/main" prst="rect">
          <a:avLst/>
        </a:prstGeom>
        <a:solidFill xmlns:a="http://schemas.openxmlformats.org/drawingml/2006/main">
          <a:srgbClr val="003D85">
            <a:alpha val="15000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is-IS" sz="600">
              <a:latin typeface="FiraGO Light" panose="020B0403050000020004" pitchFamily="34" charset="0"/>
              <a:cs typeface="FiraGO Light" panose="020B0403050000020004" pitchFamily="34" charset="0"/>
            </a:rPr>
            <a:t>Fjármála-áætlun</a:t>
          </a: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1885950" y="4495798"/>
    <xdr:ext cx="6553200" cy="3028952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15736B3E-7751-4D9F-B37F-CA07B020973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0.8843</cdr:x>
      <cdr:y>0.84598</cdr:y>
    </cdr:from>
    <cdr:to>
      <cdr:x>0.97946</cdr:x>
      <cdr:y>0.92068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D3A15CC-51AF-4E1C-AD0A-CE6A2BB432DB}"/>
            </a:ext>
          </a:extLst>
        </cdr:cNvPr>
        <cdr:cNvSpPr txBox="1"/>
      </cdr:nvSpPr>
      <cdr:spPr>
        <a:xfrm xmlns:a="http://schemas.openxmlformats.org/drawingml/2006/main">
          <a:off x="4053765" y="2201368"/>
          <a:ext cx="436228" cy="194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0.72679</cdr:x>
      <cdr:y>0.24611</cdr:y>
    </cdr:from>
    <cdr:to>
      <cdr:x>0.92062</cdr:x>
      <cdr:y>0.72741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2261A86-6CAC-4378-BA98-A98E70EB3D53}"/>
            </a:ext>
          </a:extLst>
        </cdr:cNvPr>
        <cdr:cNvSpPr txBox="1"/>
      </cdr:nvSpPr>
      <cdr:spPr>
        <a:xfrm xmlns:a="http://schemas.openxmlformats.org/drawingml/2006/main">
          <a:off x="2665379" y="512323"/>
          <a:ext cx="710837" cy="1001949"/>
        </a:xfrm>
        <a:prstGeom xmlns:a="http://schemas.openxmlformats.org/drawingml/2006/main" prst="rect">
          <a:avLst/>
        </a:prstGeom>
        <a:solidFill xmlns:a="http://schemas.openxmlformats.org/drawingml/2006/main">
          <a:srgbClr val="003D85">
            <a:alpha val="15000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Fjármálaáætlun</a:t>
          </a:r>
          <a:endParaRPr lang="is-IS" sz="6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4181474" y="895349"/>
    <xdr:ext cx="5314951" cy="2990851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C8728AC-681B-47CC-9C53-3E5CFC2FFD1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0.55257</cdr:x>
      <cdr:y>0.23767</cdr:y>
    </cdr:from>
    <cdr:to>
      <cdr:x>0.94942</cdr:x>
      <cdr:y>0.76463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2261A86-6CAC-4378-BA98-A98E70EB3D53}"/>
            </a:ext>
          </a:extLst>
        </cdr:cNvPr>
        <cdr:cNvSpPr txBox="1"/>
      </cdr:nvSpPr>
      <cdr:spPr>
        <a:xfrm xmlns:a="http://schemas.openxmlformats.org/drawingml/2006/main">
          <a:off x="2026024" y="493252"/>
          <a:ext cx="1455086" cy="1093616"/>
        </a:xfrm>
        <a:prstGeom xmlns:a="http://schemas.openxmlformats.org/drawingml/2006/main" prst="rect">
          <a:avLst/>
        </a:prstGeom>
        <a:solidFill xmlns:a="http://schemas.openxmlformats.org/drawingml/2006/main">
          <a:srgbClr val="003D85">
            <a:alpha val="15000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Fjármálaáætlun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1495425</xdr:colOff>
      <xdr:row>4</xdr:row>
      <xdr:rowOff>152400</xdr:rowOff>
    </xdr:from>
    <xdr:to>
      <xdr:col>6</xdr:col>
      <xdr:colOff>362385</xdr:colOff>
      <xdr:row>17</xdr:row>
      <xdr:rowOff>42960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6DA38D9C-D3AA-4C7C-804D-5D8AFDE2B6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457200</xdr:colOff>
      <xdr:row>8</xdr:row>
      <xdr:rowOff>9525</xdr:rowOff>
    </xdr:from>
    <xdr:to>
      <xdr:col>6</xdr:col>
      <xdr:colOff>273627</xdr:colOff>
      <xdr:row>15</xdr:row>
      <xdr:rowOff>32675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74DCD4FD-387F-4B29-BB01-29BAB3AD0806}"/>
            </a:ext>
          </a:extLst>
        </xdr:cNvPr>
        <xdr:cNvSpPr txBox="1"/>
      </xdr:nvSpPr>
      <xdr:spPr>
        <a:xfrm>
          <a:off x="3848100" y="1533525"/>
          <a:ext cx="1645227" cy="1356650"/>
        </a:xfrm>
        <a:prstGeom prst="rect">
          <a:avLst/>
        </a:prstGeom>
        <a:solidFill>
          <a:srgbClr val="003D85">
            <a:alpha val="15000"/>
          </a:srgbClr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s-I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Fjármálaáætlun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absoluteAnchor>
    <xdr:pos x="3076575" y="380999"/>
    <xdr:ext cx="6362700" cy="3457575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7611DEE9-4D61-4E4D-AE0D-615E27D9687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0.91522</cdr:x>
      <cdr:y>0.85671</cdr:y>
    </cdr:from>
    <cdr:to>
      <cdr:x>1</cdr:x>
      <cdr:y>0.93137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85141D2-5C06-42E2-AF84-865856960D41}"/>
            </a:ext>
          </a:extLst>
        </cdr:cNvPr>
        <cdr:cNvSpPr txBox="1"/>
      </cdr:nvSpPr>
      <cdr:spPr>
        <a:xfrm xmlns:a="http://schemas.openxmlformats.org/drawingml/2006/main">
          <a:off x="3359150" y="1784350"/>
          <a:ext cx="311150" cy="155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429259</xdr:colOff>
      <xdr:row>2</xdr:row>
      <xdr:rowOff>39370</xdr:rowOff>
    </xdr:from>
    <xdr:to>
      <xdr:col>14</xdr:col>
      <xdr:colOff>485774</xdr:colOff>
      <xdr:row>19</xdr:row>
      <xdr:rowOff>161925</xdr:rowOff>
    </xdr:to>
    <xdr:graphicFrame macro="">
      <xdr:nvGraphicFramePr>
        <xdr:cNvPr id="2" name="Línurit 8">
          <a:extLst>
            <a:ext uri="{FF2B5EF4-FFF2-40B4-BE49-F238E27FC236}">
              <a16:creationId xmlns:a16="http://schemas.microsoft.com/office/drawing/2014/main" id="{7B22D74E-F3B9-412E-AE82-4E9B65E8A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0.05734</cdr:x>
      <cdr:y>0.9264</cdr:y>
    </cdr:from>
    <cdr:to>
      <cdr:x>0.89805</cdr:x>
      <cdr:y>0.99623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E334816A-59D7-4C13-8B07-7C9AB7FB867F}"/>
            </a:ext>
          </a:extLst>
        </cdr:cNvPr>
        <cdr:cNvSpPr txBox="1"/>
      </cdr:nvSpPr>
      <cdr:spPr>
        <a:xfrm xmlns:a="http://schemas.openxmlformats.org/drawingml/2006/main">
          <a:off x="337521" y="3113668"/>
          <a:ext cx="4948219" cy="2347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50">
              <a:latin typeface="FiraGO Light" panose="020B0403050000020004" pitchFamily="34" charset="0"/>
              <a:cs typeface="FiraGO Light" panose="020B0403050000020004" pitchFamily="34" charset="0"/>
            </a:rPr>
            <a:t>Heimild: Eurostat</a:t>
          </a:r>
          <a:endParaRPr sz="75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242455</xdr:colOff>
      <xdr:row>4</xdr:row>
      <xdr:rowOff>46760</xdr:rowOff>
    </xdr:from>
    <xdr:to>
      <xdr:col>14</xdr:col>
      <xdr:colOff>17319</xdr:colOff>
      <xdr:row>23</xdr:row>
      <xdr:rowOff>92364</xdr:rowOff>
    </xdr:to>
    <xdr:graphicFrame macro="">
      <xdr:nvGraphicFramePr>
        <xdr:cNvPr id="2" name="Chart 8">
          <a:extLst>
            <a:ext uri="{FF2B5EF4-FFF2-40B4-BE49-F238E27FC236}">
              <a16:creationId xmlns:a16="http://schemas.microsoft.com/office/drawing/2014/main" id="{6F3B2929-BA24-45D2-A095-ECB88E2C1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</cdr:x>
      <cdr:y>0.9143</cdr:y>
    </cdr:from>
    <cdr:to>
      <cdr:x>1</cdr:x>
      <cdr:y>1</cdr:y>
    </cdr:to>
    <cdr:sp macro="" textlink="">
      <cdr:nvSpPr>
        <cdr:cNvPr id="4" name="Textarammi 2">
          <a:extLst xmlns:a="http://schemas.openxmlformats.org/drawingml/2006/main">
            <a:ext uri="{FF2B5EF4-FFF2-40B4-BE49-F238E27FC236}">
              <a16:creationId xmlns:a16="http://schemas.microsoft.com/office/drawing/2014/main" id="{F42843A9-F5C1-4E69-8144-1C782E2AA9BD}"/>
            </a:ext>
          </a:extLst>
        </cdr:cNvPr>
        <cdr:cNvSpPr txBox="1"/>
      </cdr:nvSpPr>
      <cdr:spPr>
        <a:xfrm xmlns:a="http://schemas.openxmlformats.org/drawingml/2006/main">
          <a:off x="0" y="2586705"/>
          <a:ext cx="4807127" cy="2424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50">
              <a:latin typeface="FiraGO Light" panose="020B0403050000020004" pitchFamily="34" charset="0"/>
              <a:cs typeface="FiraGO Light" panose="020B0403050000020004" pitchFamily="34" charset="0"/>
            </a:rPr>
            <a:t>Heimild: Hagstofa Íslands og fjármálaáætlun 2024-2028, árið</a:t>
          </a:r>
          <a:r>
            <a:rPr lang="is-IS" sz="750" baseline="0">
              <a:latin typeface="FiraGO Light" panose="020B0403050000020004" pitchFamily="34" charset="0"/>
              <a:cs typeface="FiraGO Light" panose="020B0403050000020004" pitchFamily="34" charset="0"/>
            </a:rPr>
            <a:t> 2022 eru bráðabirgðatölur frá Hagstofu Íslands.</a:t>
          </a:r>
          <a:endParaRPr sz="75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0.81024</cdr:x>
      <cdr:y>0.16937</cdr:y>
    </cdr:from>
    <cdr:to>
      <cdr:x>0.96438</cdr:x>
      <cdr:y>0.72813</cdr:y>
    </cdr:to>
    <cdr:sp macro="" textlink="">
      <cdr:nvSpPr>
        <cdr:cNvPr id="5" name="Textarammi 2">
          <a:extLst xmlns:a="http://schemas.openxmlformats.org/drawingml/2006/main">
            <a:ext uri="{FF2B5EF4-FFF2-40B4-BE49-F238E27FC236}">
              <a16:creationId xmlns:a16="http://schemas.microsoft.com/office/drawing/2014/main" id="{00F8B826-B38E-4A6B-AEBB-2FFB85E6556F}"/>
            </a:ext>
          </a:extLst>
        </cdr:cNvPr>
        <cdr:cNvSpPr txBox="1"/>
      </cdr:nvSpPr>
      <cdr:spPr>
        <a:xfrm xmlns:a="http://schemas.openxmlformats.org/drawingml/2006/main">
          <a:off x="5121641" y="481445"/>
          <a:ext cx="974359" cy="158824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lumMod val="60000"/>
            <a:lumOff val="40000"/>
            <a:alpha val="2500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Fjármálaáætlun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2</xdr:row>
      <xdr:rowOff>9524</xdr:rowOff>
    </xdr:from>
    <xdr:to>
      <xdr:col>17</xdr:col>
      <xdr:colOff>266699</xdr:colOff>
      <xdr:row>26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AC6305-583A-425D-9BEA-C62E5D4B10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absoluteAnchor>
    <xdr:pos x="2438400" y="190500"/>
    <xdr:ext cx="4279900" cy="247650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DA09272-8D91-42C8-B8C5-FC0EE777D4D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9.xml><?xml version="1.0" encoding="utf-8"?>
<xdr:wsDr xmlns:xdr="http://schemas.openxmlformats.org/drawingml/2006/spreadsheetDrawing" xmlns:a="http://schemas.openxmlformats.org/drawingml/2006/main">
  <xdr:absoluteAnchor>
    <xdr:pos x="4876799" y="762000"/>
    <xdr:ext cx="5667375" cy="27432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9FD61-CEF3-4ED4-8BC3-6F7A2C41107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5</xdr:row>
      <xdr:rowOff>57150</xdr:rowOff>
    </xdr:from>
    <xdr:to>
      <xdr:col>11</xdr:col>
      <xdr:colOff>600075</xdr:colOff>
      <xdr:row>19</xdr:row>
      <xdr:rowOff>133350</xdr:rowOff>
    </xdr:to>
    <xdr:graphicFrame macro="">
      <xdr:nvGraphicFramePr>
        <xdr:cNvPr id="4" name="Línurit 3">
          <a:extLst>
            <a:ext uri="{FF2B5EF4-FFF2-40B4-BE49-F238E27FC236}">
              <a16:creationId xmlns:a16="http://schemas.microsoft.com/office/drawing/2014/main" id="{F92359D3-9C81-401C-B842-EED07D620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0.90768</cdr:x>
      <cdr:y>0.76167</cdr:y>
    </cdr:from>
    <cdr:to>
      <cdr:x>0.9846</cdr:x>
      <cdr:y>0.83625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80DB197-30B0-4697-9205-A2DC1E8263C2}"/>
            </a:ext>
          </a:extLst>
        </cdr:cNvPr>
        <cdr:cNvSpPr txBox="1"/>
      </cdr:nvSpPr>
      <cdr:spPr>
        <a:xfrm xmlns:a="http://schemas.openxmlformats.org/drawingml/2006/main">
          <a:off x="3336427" y="1592771"/>
          <a:ext cx="282741" cy="155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700" b="0">
              <a:latin typeface="FiraGO Light" panose="020B0403050000020004" pitchFamily="34" charset="0"/>
              <a:cs typeface="FiraGO Light" panose="020B0403050000020004" pitchFamily="34" charset="0"/>
            </a:rPr>
            <a:t>ár</a:t>
          </a:r>
        </a:p>
      </cdr:txBody>
    </cdr:sp>
  </cdr:relSizeAnchor>
</c:userShapes>
</file>

<file path=xl/drawings/drawing71.xml><?xml version="1.0" encoding="utf-8"?>
<xdr:wsDr xmlns:xdr="http://schemas.openxmlformats.org/drawingml/2006/spreadsheetDrawing" xmlns:a="http://schemas.openxmlformats.org/drawingml/2006/main">
  <xdr:absoluteAnchor>
    <xdr:pos x="9248775" y="571499"/>
    <xdr:ext cx="5410200" cy="2809875"/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B077B46E-45CF-4E79-A725-398C26A8B74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16</xdr:col>
      <xdr:colOff>195263</xdr:colOff>
      <xdr:row>26</xdr:row>
      <xdr:rowOff>178859</xdr:rowOff>
    </xdr:to>
    <xdr:graphicFrame macro="">
      <xdr:nvGraphicFramePr>
        <xdr:cNvPr id="4" name="Línurit 3">
          <a:extLst>
            <a:ext uri="{FF2B5EF4-FFF2-40B4-BE49-F238E27FC236}">
              <a16:creationId xmlns:a16="http://schemas.microsoft.com/office/drawing/2014/main" id="{1370D600-73C7-4BF0-874D-B292B8844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0.08251</cdr:x>
      <cdr:y>0.85075</cdr:y>
    </cdr:from>
    <cdr:to>
      <cdr:x>1</cdr:x>
      <cdr:y>0.95099</cdr:y>
    </cdr:to>
    <cdr:sp macro="" textlink="">
      <cdr:nvSpPr>
        <cdr:cNvPr id="3" name="Textarammi 2">
          <a:extLst xmlns:a="http://schemas.openxmlformats.org/drawingml/2006/main">
            <a:ext uri="{FF2B5EF4-FFF2-40B4-BE49-F238E27FC236}">
              <a16:creationId xmlns:a16="http://schemas.microsoft.com/office/drawing/2014/main" id="{7CCD94BA-45EB-468E-9A4D-2225CCAB9B5D}"/>
            </a:ext>
          </a:extLst>
        </cdr:cNvPr>
        <cdr:cNvSpPr txBox="1"/>
      </cdr:nvSpPr>
      <cdr:spPr>
        <a:xfrm xmlns:a="http://schemas.openxmlformats.org/drawingml/2006/main">
          <a:off x="519092" y="4041775"/>
          <a:ext cx="5772171" cy="4762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*Veittar</a:t>
          </a:r>
          <a:r>
            <a:rPr lang="is-IS" sz="800" baseline="0">
              <a:latin typeface="FiraGO Light" panose="020B0403050000020004" pitchFamily="34" charset="0"/>
              <a:cs typeface="FiraGO Light" panose="020B0403050000020004" pitchFamily="34" charset="0"/>
            </a:rPr>
            <a:t> fjárheimildir í fjárlögum hvers árs og áætlun fram í tímann</a:t>
          </a:r>
          <a:endParaRPr lang="is-IS" sz="8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s-IS" sz="800" baseline="0"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**Stuðningur vegna hlutdeildarlána er ekki meðtalinn (800 m.kr. árlega árin 2024-2028). </a:t>
          </a:r>
          <a:endParaRPr lang="x-none" sz="800" baseline="0">
            <a:latin typeface="FiraGO Light" panose="020B0403050000020004" pitchFamily="34" charset="0"/>
            <a:ea typeface="+mn-ea"/>
            <a:cs typeface="FiraGO Light" panose="020B0403050000020004" pitchFamily="34" charset="0"/>
          </a:endParaRPr>
        </a:p>
        <a:p xmlns:a="http://schemas.openxmlformats.org/drawingml/2006/main">
          <a:endParaRPr sz="9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74.xml><?xml version="1.0" encoding="utf-8"?>
<xdr:wsDr xmlns:xdr="http://schemas.openxmlformats.org/drawingml/2006/spreadsheetDrawing" xmlns:a="http://schemas.openxmlformats.org/drawingml/2006/main">
  <xdr:absoluteAnchor>
    <xdr:pos x="5248274" y="533399"/>
    <xdr:ext cx="6315076" cy="3629026"/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771429FF-996A-4FB6-9679-BE6D10C9C9B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0.92388</cdr:x>
      <cdr:y>0.8689</cdr:y>
    </cdr:from>
    <cdr:to>
      <cdr:x>1</cdr:x>
      <cdr:y>0.94348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3E4FF18-680B-436A-9BB2-06D7FD344710}"/>
            </a:ext>
          </a:extLst>
        </cdr:cNvPr>
        <cdr:cNvSpPr txBox="1"/>
      </cdr:nvSpPr>
      <cdr:spPr>
        <a:xfrm xmlns:a="http://schemas.openxmlformats.org/drawingml/2006/main">
          <a:off x="3390900" y="1809750"/>
          <a:ext cx="279400" cy="1553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700" b="0">
              <a:latin typeface="FiraGO Light" panose="020B0403050000020004" pitchFamily="34" charset="0"/>
              <a:cs typeface="FiraGO Light" panose="020B0403050000020004" pitchFamily="34" charset="0"/>
            </a:rPr>
            <a:t>ár</a:t>
          </a:r>
        </a:p>
      </cdr:txBody>
    </cdr:sp>
  </cdr:relSizeAnchor>
</c:userShapes>
</file>

<file path=xl/drawings/drawing76.xml><?xml version="1.0" encoding="utf-8"?>
<xdr:wsDr xmlns:xdr="http://schemas.openxmlformats.org/drawingml/2006/spreadsheetDrawing" xmlns:a="http://schemas.openxmlformats.org/drawingml/2006/main">
  <xdr:absoluteAnchor>
    <xdr:pos x="6095999" y="380999"/>
    <xdr:ext cx="6191251" cy="3771901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6DDC1DDB-04DE-4292-8094-0597F70B311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7.xml><?xml version="1.0" encoding="utf-8"?>
<c:userShapes xmlns:c="http://schemas.openxmlformats.org/drawingml/2006/chart">
  <cdr:relSizeAnchor xmlns:cdr="http://schemas.openxmlformats.org/drawingml/2006/chartDrawing">
    <cdr:from>
      <cdr:x>0.92388</cdr:x>
      <cdr:y>0.80624</cdr:y>
    </cdr:from>
    <cdr:to>
      <cdr:x>1</cdr:x>
      <cdr:y>0.88082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3E4FF18-680B-436A-9BB2-06D7FD344710}"/>
            </a:ext>
          </a:extLst>
        </cdr:cNvPr>
        <cdr:cNvSpPr txBox="1"/>
      </cdr:nvSpPr>
      <cdr:spPr>
        <a:xfrm xmlns:a="http://schemas.openxmlformats.org/drawingml/2006/main">
          <a:off x="5341574" y="2941212"/>
          <a:ext cx="440101" cy="272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700" b="0">
              <a:latin typeface="FiraGO Light" panose="020B0403050000020004" pitchFamily="34" charset="0"/>
              <a:cs typeface="FiraGO Light" panose="020B0403050000020004" pitchFamily="34" charset="0"/>
            </a:rPr>
            <a:t>ár</a:t>
          </a:r>
        </a:p>
      </cdr:txBody>
    </cdr:sp>
  </cdr:relSizeAnchor>
</c:userShapes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2</xdr:row>
      <xdr:rowOff>66675</xdr:rowOff>
    </xdr:from>
    <xdr:to>
      <xdr:col>16</xdr:col>
      <xdr:colOff>180975</xdr:colOff>
      <xdr:row>20</xdr:row>
      <xdr:rowOff>0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ED8979BC-C10D-417B-BE14-75A099592D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9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0.77464</cdr:x>
      <cdr:y>0.45298</cdr:y>
    </cdr:from>
    <cdr:to>
      <cdr:x>0.77645</cdr:x>
      <cdr:y>0.64573</cdr:y>
    </cdr:to>
    <cdr:cxnSp macro="">
      <cdr:nvCxnSpPr>
        <cdr:cNvPr id="7" name="Bein örvartenging 6">
          <a:extLst xmlns:a="http://schemas.openxmlformats.org/drawingml/2006/main">
            <a:ext uri="{FF2B5EF4-FFF2-40B4-BE49-F238E27FC236}">
              <a16:creationId xmlns:a16="http://schemas.microsoft.com/office/drawing/2014/main" id="{E63A49E7-B944-4FAB-8D08-14F0BF0396B0}"/>
            </a:ext>
          </a:extLst>
        </cdr:cNvPr>
        <cdr:cNvCxnSpPr/>
      </cdr:nvCxnSpPr>
      <cdr:spPr>
        <a:xfrm xmlns:a="http://schemas.openxmlformats.org/drawingml/2006/main" flipH="1">
          <a:off x="3452887" y="1335637"/>
          <a:ext cx="8078" cy="56832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0.77628</cdr:x>
      <cdr:y>0.22081</cdr:y>
    </cdr:from>
    <cdr:to>
      <cdr:x>0.77628</cdr:x>
      <cdr:y>0.42706</cdr:y>
    </cdr:to>
    <cdr:cxnSp macro="">
      <cdr:nvCxnSpPr>
        <cdr:cNvPr id="8" name="Bein örvartenging 7">
          <a:extLst xmlns:a="http://schemas.openxmlformats.org/drawingml/2006/main">
            <a:ext uri="{FF2B5EF4-FFF2-40B4-BE49-F238E27FC236}">
              <a16:creationId xmlns:a16="http://schemas.microsoft.com/office/drawing/2014/main" id="{913DF657-1536-4B5E-8229-0C805982E4B5}"/>
            </a:ext>
          </a:extLst>
        </cdr:cNvPr>
        <cdr:cNvCxnSpPr/>
      </cdr:nvCxnSpPr>
      <cdr:spPr>
        <a:xfrm xmlns:a="http://schemas.openxmlformats.org/drawingml/2006/main" flipV="1">
          <a:off x="3460214" y="651058"/>
          <a:ext cx="0" cy="60813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0.78496</cdr:x>
      <cdr:y>0.46541</cdr:y>
    </cdr:from>
    <cdr:to>
      <cdr:x>0.95197</cdr:x>
      <cdr:y>0.7002</cdr:y>
    </cdr:to>
    <cdr:sp macro="" textlink="">
      <cdr:nvSpPr>
        <cdr:cNvPr id="15" name="Textarammi 3">
          <a:extLst xmlns:a="http://schemas.openxmlformats.org/drawingml/2006/main">
            <a:ext uri="{FF2B5EF4-FFF2-40B4-BE49-F238E27FC236}">
              <a16:creationId xmlns:a16="http://schemas.microsoft.com/office/drawing/2014/main" id="{596CCB9A-759F-4A10-833D-C448672BD87F}"/>
            </a:ext>
          </a:extLst>
        </cdr:cNvPr>
        <cdr:cNvSpPr txBox="1"/>
      </cdr:nvSpPr>
      <cdr:spPr>
        <a:xfrm xmlns:a="http://schemas.openxmlformats.org/drawingml/2006/main">
          <a:off x="3498883" y="1372271"/>
          <a:ext cx="744434" cy="692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900">
              <a:latin typeface="FiraGO SemiBold" panose="020B0603050000020004" pitchFamily="34" charset="0"/>
              <a:cs typeface="FiraGO SemiBold" panose="020B0603050000020004" pitchFamily="34" charset="0"/>
            </a:rPr>
            <a:t>Til lækkunar skulda</a:t>
          </a:r>
          <a:endParaRPr sz="900"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  <cdr:relSizeAnchor xmlns:cdr="http://schemas.openxmlformats.org/drawingml/2006/chartDrawing">
    <cdr:from>
      <cdr:x>0.78067</cdr:x>
      <cdr:y>0.23342</cdr:y>
    </cdr:from>
    <cdr:to>
      <cdr:x>0.96055</cdr:x>
      <cdr:y>0.45253</cdr:y>
    </cdr:to>
    <cdr:sp macro="" textlink="">
      <cdr:nvSpPr>
        <cdr:cNvPr id="16" name="Textarammi 1">
          <a:extLst xmlns:a="http://schemas.openxmlformats.org/drawingml/2006/main">
            <a:ext uri="{FF2B5EF4-FFF2-40B4-BE49-F238E27FC236}">
              <a16:creationId xmlns:a16="http://schemas.microsoft.com/office/drawing/2014/main" id="{481F247F-1C47-4318-9ECE-8BDAEB0D6ED2}"/>
            </a:ext>
          </a:extLst>
        </cdr:cNvPr>
        <cdr:cNvSpPr txBox="1"/>
      </cdr:nvSpPr>
      <cdr:spPr>
        <a:xfrm xmlns:a="http://schemas.openxmlformats.org/drawingml/2006/main">
          <a:off x="3479800" y="688242"/>
          <a:ext cx="801781" cy="646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900">
              <a:latin typeface="FiraGO SemiBold" panose="020B0603050000020004" pitchFamily="34" charset="0"/>
              <a:cs typeface="FiraGO SemiBold" panose="020B0603050000020004" pitchFamily="34" charset="0"/>
            </a:rPr>
            <a:t>Til hækkunar skulda</a:t>
          </a:r>
          <a:endParaRPr sz="900"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</cdr:x>
      <cdr:y>0.86993</cdr:y>
    </cdr:from>
    <cdr:to>
      <cdr:x>0.8425</cdr:x>
      <cdr:y>1</cdr:y>
    </cdr:to>
    <cdr:sp macro="" textlink="">
      <cdr:nvSpPr>
        <cdr:cNvPr id="4" name="Textarammi 2">
          <a:extLst xmlns:a="http://schemas.openxmlformats.org/drawingml/2006/main">
            <a:ext uri="{FF2B5EF4-FFF2-40B4-BE49-F238E27FC236}">
              <a16:creationId xmlns:a16="http://schemas.microsoft.com/office/drawing/2014/main" id="{5966A2D1-EB99-4EB1-87FA-3C5F360AD09D}"/>
            </a:ext>
          </a:extLst>
        </cdr:cNvPr>
        <cdr:cNvSpPr txBox="1"/>
      </cdr:nvSpPr>
      <cdr:spPr>
        <a:xfrm xmlns:a="http://schemas.openxmlformats.org/drawingml/2006/main">
          <a:off x="0" y="2286953"/>
          <a:ext cx="3851910" cy="3419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*Áætlun</a:t>
          </a:r>
        </a:p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Heimild: Fjármálaáætlun 2024-2028, Ríkisreikningur og Samgöngustofa</a:t>
          </a:r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466725</xdr:colOff>
      <xdr:row>3</xdr:row>
      <xdr:rowOff>114300</xdr:rowOff>
    </xdr:from>
    <xdr:to>
      <xdr:col>19</xdr:col>
      <xdr:colOff>42864</xdr:colOff>
      <xdr:row>21</xdr:row>
      <xdr:rowOff>38102</xdr:rowOff>
    </xdr:to>
    <xdr:graphicFrame macro="">
      <xdr:nvGraphicFramePr>
        <xdr:cNvPr id="3" name="Línurit 2">
          <a:extLst>
            <a:ext uri="{FF2B5EF4-FFF2-40B4-BE49-F238E27FC236}">
              <a16:creationId xmlns:a16="http://schemas.microsoft.com/office/drawing/2014/main" id="{48EDD259-56AA-4D40-84B4-37F8968CDF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1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21</xdr:col>
      <xdr:colOff>66675</xdr:colOff>
      <xdr:row>24</xdr:row>
      <xdr:rowOff>66673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86818CB5-A4F1-4110-BAB1-89F83B793F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3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84.xml><?xml version="1.0" encoding="utf-8"?>
<xdr:wsDr xmlns:xdr="http://schemas.openxmlformats.org/drawingml/2006/spreadsheetDrawing" xmlns:a="http://schemas.openxmlformats.org/drawingml/2006/main">
  <xdr:absoluteAnchor>
    <xdr:pos x="8353425" y="409575"/>
    <xdr:ext cx="5038725" cy="2781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2BB6D2-DAAA-495B-89DD-2197130965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5.xml><?xml version="1.0" encoding="utf-8"?>
<c:userShapes xmlns:c="http://schemas.openxmlformats.org/drawingml/2006/chart">
  <cdr:relSizeAnchor xmlns:cdr="http://schemas.openxmlformats.org/drawingml/2006/chartDrawing">
    <cdr:from>
      <cdr:x>0.90375</cdr:x>
      <cdr:y>0.83975</cdr:y>
    </cdr:from>
    <cdr:to>
      <cdr:x>0.99891</cdr:x>
      <cdr:y>0.91445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D3A15CC-51AF-4E1C-AD0A-CE6A2BB432DB}"/>
            </a:ext>
          </a:extLst>
        </cdr:cNvPr>
        <cdr:cNvSpPr txBox="1"/>
      </cdr:nvSpPr>
      <cdr:spPr>
        <a:xfrm xmlns:a="http://schemas.openxmlformats.org/drawingml/2006/main">
          <a:off x="3316420" y="1747913"/>
          <a:ext cx="349202" cy="155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86.xml><?xml version="1.0" encoding="utf-8"?>
<xdr:wsDr xmlns:xdr="http://schemas.openxmlformats.org/drawingml/2006/spreadsheetDrawing" xmlns:a="http://schemas.openxmlformats.org/drawingml/2006/main">
  <xdr:absoluteAnchor>
    <xdr:pos x="4210050" y="533399"/>
    <xdr:ext cx="5619750" cy="3248025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C8DF480A-7F51-4BFE-BC18-DCF78A2C92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7.xml><?xml version="1.0" encoding="utf-8"?>
<c:userShapes xmlns:c="http://schemas.openxmlformats.org/drawingml/2006/chart">
  <cdr:relSizeAnchor xmlns:cdr="http://schemas.openxmlformats.org/drawingml/2006/chartDrawing">
    <cdr:from>
      <cdr:x>0</cdr:x>
      <cdr:y>0.8872</cdr:y>
    </cdr:from>
    <cdr:to>
      <cdr:x>0.99827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D3A15CC-51AF-4E1C-AD0A-CE6A2BB432DB}"/>
            </a:ext>
          </a:extLst>
        </cdr:cNvPr>
        <cdr:cNvSpPr txBox="1"/>
      </cdr:nvSpPr>
      <cdr:spPr>
        <a:xfrm xmlns:a="http://schemas.openxmlformats.org/drawingml/2006/main">
          <a:off x="0" y="1847851"/>
          <a:ext cx="3663950" cy="234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s-IS" sz="800"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*Fjármagnstilfærsla sveitarfélaga til Brúar lífeyrissjóðs upp á 32 ma.kr. sem fram koma í gögnum Hagstofunnar fyrir árið 2017 er ekki meðtalin hér.</a:t>
          </a:r>
          <a:endParaRPr lang="en-US" sz="800">
            <a:effectLst/>
            <a:latin typeface="FiraGO Light" panose="020B0403050000020004" pitchFamily="34" charset="0"/>
            <a:ea typeface="+mn-ea"/>
            <a:cs typeface="FiraGO Light" panose="020B0403050000020004" pitchFamily="34" charset="0"/>
          </a:endParaRPr>
        </a:p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0.77855</cdr:x>
      <cdr:y>0.20122</cdr:y>
    </cdr:from>
    <cdr:to>
      <cdr:x>0.92388</cdr:x>
      <cdr:y>0.73476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2261A86-6CAC-4378-BA98-A98E70EB3D53}"/>
            </a:ext>
          </a:extLst>
        </cdr:cNvPr>
        <cdr:cNvSpPr txBox="1"/>
      </cdr:nvSpPr>
      <cdr:spPr>
        <a:xfrm xmlns:a="http://schemas.openxmlformats.org/drawingml/2006/main">
          <a:off x="2857499" y="419100"/>
          <a:ext cx="533401" cy="1111250"/>
        </a:xfrm>
        <a:prstGeom xmlns:a="http://schemas.openxmlformats.org/drawingml/2006/main" prst="rect">
          <a:avLst/>
        </a:prstGeom>
        <a:solidFill xmlns:a="http://schemas.openxmlformats.org/drawingml/2006/main">
          <a:srgbClr val="003D85">
            <a:alpha val="15000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Fjármála-áætlun</a:t>
          </a:r>
        </a:p>
      </cdr:txBody>
    </cdr:sp>
  </cdr:relSizeAnchor>
</c:userShapes>
</file>

<file path=xl/drawings/drawing88.xml><?xml version="1.0" encoding="utf-8"?>
<xdr:wsDr xmlns:xdr="http://schemas.openxmlformats.org/drawingml/2006/spreadsheetDrawing" xmlns:a="http://schemas.openxmlformats.org/drawingml/2006/main">
  <xdr:absoluteAnchor>
    <xdr:pos x="7810499" y="361950"/>
    <xdr:ext cx="5114925" cy="3048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5736CC-5BD6-4117-AEE5-BDE85EAB79A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9.xml><?xml version="1.0" encoding="utf-8"?>
<c:userShapes xmlns:c="http://schemas.openxmlformats.org/drawingml/2006/chart">
  <cdr:relSizeAnchor xmlns:cdr="http://schemas.openxmlformats.org/drawingml/2006/chartDrawing">
    <cdr:from>
      <cdr:x>0.90375</cdr:x>
      <cdr:y>0.83975</cdr:y>
    </cdr:from>
    <cdr:to>
      <cdr:x>0.99891</cdr:x>
      <cdr:y>0.91445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D3A15CC-51AF-4E1C-AD0A-CE6A2BB432DB}"/>
            </a:ext>
          </a:extLst>
        </cdr:cNvPr>
        <cdr:cNvSpPr txBox="1"/>
      </cdr:nvSpPr>
      <cdr:spPr>
        <a:xfrm xmlns:a="http://schemas.openxmlformats.org/drawingml/2006/main">
          <a:off x="3316420" y="1747913"/>
          <a:ext cx="349202" cy="155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3</xdr:row>
      <xdr:rowOff>14287</xdr:rowOff>
    </xdr:from>
    <xdr:to>
      <xdr:col>17</xdr:col>
      <xdr:colOff>47625</xdr:colOff>
      <xdr:row>22</xdr:row>
      <xdr:rowOff>180975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3148567E-D2B8-4325-B7D3-20AA8D87D2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7</xdr:row>
      <xdr:rowOff>52387</xdr:rowOff>
    </xdr:from>
    <xdr:to>
      <xdr:col>11</xdr:col>
      <xdr:colOff>523875</xdr:colOff>
      <xdr:row>20</xdr:row>
      <xdr:rowOff>76200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ED8C2603-0764-4A2D-A0FF-4CFEA52626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1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615949</xdr:colOff>
      <xdr:row>6</xdr:row>
      <xdr:rowOff>90486</xdr:rowOff>
    </xdr:from>
    <xdr:to>
      <xdr:col>16</xdr:col>
      <xdr:colOff>403224</xdr:colOff>
      <xdr:row>21</xdr:row>
      <xdr:rowOff>117474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60B538DD-388B-4771-86C4-BD2F8F64BB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3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9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138112</xdr:colOff>
      <xdr:row>3</xdr:row>
      <xdr:rowOff>28574</xdr:rowOff>
    </xdr:from>
    <xdr:to>
      <xdr:col>11</xdr:col>
      <xdr:colOff>590550</xdr:colOff>
      <xdr:row>19</xdr:row>
      <xdr:rowOff>38099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47B422AF-1768-41C3-AE16-88B8FDBDE1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3</xdr:row>
      <xdr:rowOff>61912</xdr:rowOff>
    </xdr:from>
    <xdr:to>
      <xdr:col>13</xdr:col>
      <xdr:colOff>190500</xdr:colOff>
      <xdr:row>19</xdr:row>
      <xdr:rowOff>95250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5B077178-2767-4DFB-930B-C0EE59163D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6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\PA\CHL\SECTORS\BOP\Bop02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CRI-BOP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\CA\CRI\EXTERNAL\Output\CRI-BOP-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\CA\CRI\Dbase\Dinput\CRI-INPUT-A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\CA\CRI\EXTERNAL\Output\Other-2002\CRI-INPUT-ABOP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nar\r09-fjarlask\Rikisfjarmal\Fjarlog\Langtimaaetlun%20rikissjods\2020\Horfur%202020-2024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rfur"/>
      <sheetName val="Ferlar"/>
      <sheetName val="Reiknireglur"/>
      <sheetName val="Samantekt-1"/>
      <sheetName val="Samantekt-2"/>
      <sheetName val="Blað1"/>
    </sheetNames>
    <sheetDataSet>
      <sheetData sheetId="0"/>
      <sheetData sheetId="1"/>
      <sheetData sheetId="2">
        <row r="6">
          <cell r="A6" t="str">
            <v>Almennt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</row>
        <row r="7">
          <cell r="A7" t="str">
            <v>Almennt_með_tilf_00-100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</row>
        <row r="8">
          <cell r="A8" t="str">
            <v>Almennt_með_tilf_50-50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</row>
        <row r="9">
          <cell r="A9" t="str">
            <v>Almennt_með_tilf_70-30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</row>
        <row r="10">
          <cell r="A10" t="str">
            <v>Almennt_með_tilf_80-20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</row>
        <row r="11">
          <cell r="A11" t="str">
            <v>Almennt_með_tilf_100-00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</row>
        <row r="12">
          <cell r="A12" t="str">
            <v>Aðhald_rekstur-tilfærslur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</row>
        <row r="13">
          <cell r="A13" t="str">
            <v>Aðhald_stofnkostnaður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A14" t="str">
            <v>Aðildargjöld_ESB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A15" t="str">
            <v>Alþingishús_viðhald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A16" t="str">
            <v>Alþjóðamál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A17" t="str">
            <v>Atvinnuleysisbætur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A18" t="str">
            <v>Atvlsj_Vaxtatekjur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A19" t="str">
            <v>Ábyrgðargj_launa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</row>
        <row r="20">
          <cell r="A20" t="str">
            <v>Barnabætur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/>
          <cell r="AJ20"/>
        </row>
        <row r="21">
          <cell r="A21" t="str">
            <v>Búnaðarsjóður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A22" t="str">
            <v>Byggðaáætlun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</row>
        <row r="23">
          <cell r="A23" t="str">
            <v>Byggðastofnun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</row>
        <row r="24">
          <cell r="A24" t="str">
            <v>Bændasamtökin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A25" t="str">
            <v>Bætur_brotaþola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</row>
        <row r="26">
          <cell r="A26" t="str">
            <v>Dagvist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</row>
        <row r="27">
          <cell r="A27" t="str">
            <v>Dvalarrými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</row>
        <row r="28">
          <cell r="A28" t="str">
            <v>Eftirlaunasjóður_aldraðra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</row>
        <row r="29">
          <cell r="A29" t="str">
            <v>Endurmat_launaforsenda_fjárlaga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</row>
        <row r="30">
          <cell r="A30" t="str">
            <v>Endurvinnslan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A31" t="str">
            <v>Fangelsi_framkvæmdir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</row>
        <row r="32">
          <cell r="A32" t="str">
            <v>Fasteignir_ríkissjóðs_rekstur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</row>
        <row r="33">
          <cell r="A33" t="str">
            <v>Fasteignir_ríkissjóðs_viðhald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</row>
        <row r="34">
          <cell r="A34" t="str">
            <v>Ferðasjóður_ÍSÍ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</row>
        <row r="35">
          <cell r="A35" t="str">
            <v>Félagsleg aðstoð</v>
          </cell>
          <cell r="B35">
            <v>0</v>
          </cell>
          <cell r="C35">
            <v>0</v>
          </cell>
          <cell r="D35">
            <v>0</v>
          </cell>
          <cell r="E35">
            <v>2.5000000000000001E-2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2.5000000000000001E-2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2.5000000000000001E-2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2.5000000000000001E-2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2.5000000000000001E-2</v>
          </cell>
          <cell r="AH35">
            <v>0</v>
          </cell>
          <cell r="AI35"/>
          <cell r="AJ35"/>
        </row>
        <row r="36">
          <cell r="A36" t="str">
            <v>Fiskvinnslustöðvar_hráefnisskortur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</row>
        <row r="37">
          <cell r="A37" t="str">
            <v>Fjarskiptasjóður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Fjármagnstekjuskattur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39">
          <cell r="A39" t="str">
            <v>Fjármálaeftirlitið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A40" t="str">
            <v>Flugvellir_Rekstur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A41" t="str">
            <v>Flutningssjóður_olíu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Framhaldsskólastig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43" t="str">
            <v>Framhaldsskólar_byggingar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 t="str">
            <v>Framkvæmdasjóður aldraðra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A45" t="str">
            <v>Framleiðnisjóður landbúnaðarins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Friðargæsla_ísl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7">
          <cell r="A47" t="str">
            <v>Fæðingarorlofssjóður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</row>
        <row r="48">
          <cell r="A48" t="str">
            <v>Fæðingarorlofsstyrkur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</row>
        <row r="49">
          <cell r="A49" t="str">
            <v>Grænmetisframleiðsla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Hafnaframkvæmdir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1">
          <cell r="A51" t="str">
            <v>Háskólastig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</row>
        <row r="52">
          <cell r="A52" t="str">
            <v>Háskólinn_byggingar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</row>
        <row r="53">
          <cell r="A53" t="str">
            <v>Heilbrigðisstofnanir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A54" t="str">
            <v>Heilsugæslustöðvar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A55" t="str">
            <v>Hjúkrunarrými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A56" t="str">
            <v>Innheimtukostnaður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A57" t="str">
            <v>Íslandsstofa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</row>
        <row r="58">
          <cell r="A58" t="str">
            <v>Jarðasjóður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A59" t="str">
            <v>Jöfnun_flutnings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</row>
        <row r="60">
          <cell r="A60" t="str">
            <v>Jöfnunarsjóður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</row>
        <row r="61">
          <cell r="A61" t="str">
            <v>Jöfnunarsjóður_viðbótarframlög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</row>
        <row r="62">
          <cell r="A62" t="str">
            <v>Kirkjugarðar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</row>
        <row r="63">
          <cell r="A63" t="str">
            <v>Kosningar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</row>
        <row r="64">
          <cell r="A64" t="str">
            <v>Kvikmyndagerð_endurgr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</row>
        <row r="65">
          <cell r="A65" t="str">
            <v>Kvikmyndasjóðir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</row>
        <row r="66">
          <cell r="A66" t="str">
            <v>Leiguíbúðir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</row>
        <row r="67">
          <cell r="A67" t="str">
            <v>Lífeyrir_barna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</row>
        <row r="68">
          <cell r="A68" t="str">
            <v>Lífeyrir_elli</v>
          </cell>
          <cell r="B68">
            <v>0</v>
          </cell>
          <cell r="C68">
            <v>0</v>
          </cell>
          <cell r="D68">
            <v>0</v>
          </cell>
          <cell r="E68">
            <v>0.03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0.03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0.03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0.03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0.03</v>
          </cell>
          <cell r="AH68">
            <v>0</v>
          </cell>
          <cell r="AI68"/>
          <cell r="AJ68"/>
        </row>
        <row r="69">
          <cell r="A69" t="str">
            <v>Lífeyrir_örorku</v>
          </cell>
          <cell r="B69">
            <v>0</v>
          </cell>
          <cell r="C69">
            <v>0</v>
          </cell>
          <cell r="D69">
            <v>0</v>
          </cell>
          <cell r="E69">
            <v>2.5000000000000001E-2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2.5000000000000001E-2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2.5000000000000001E-2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2.5000000000000001E-2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2.5000000000000001E-2</v>
          </cell>
          <cell r="AH69">
            <v>0</v>
          </cell>
          <cell r="AI69"/>
          <cell r="AJ69"/>
        </row>
        <row r="70">
          <cell r="A70" t="str">
            <v>Lífeyrissjóðir_örorkubyrði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A71" t="str">
            <v>Lífeyrisskuldbindingar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</row>
        <row r="72">
          <cell r="A72" t="str">
            <v>LÍN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</row>
        <row r="73">
          <cell r="A73" t="str">
            <v>Lyf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</row>
        <row r="74">
          <cell r="A74" t="str">
            <v>Lyf_S_merking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</row>
        <row r="75">
          <cell r="A75" t="str">
            <v>Lækniskostnaður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A76" t="str">
            <v>Löggæsla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</row>
        <row r="77">
          <cell r="A77" t="str">
            <v>Menningarstofnanir_endurbætur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</row>
        <row r="78">
          <cell r="A78" t="str">
            <v>Mjólkurframleiðsla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A79" t="str">
            <v>Niðurgreiðslur_rafhitunar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</row>
        <row r="80">
          <cell r="A80" t="str">
            <v>Ofanflóðasjóður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</row>
        <row r="81">
          <cell r="A81" t="str">
            <v>Óbreytt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</row>
        <row r="82">
          <cell r="A82" t="str">
            <v>Ófyrirséð_rekstur</v>
          </cell>
          <cell r="B82">
            <v>500</v>
          </cell>
          <cell r="C82"/>
          <cell r="D82">
            <v>0</v>
          </cell>
          <cell r="E82">
            <v>500</v>
          </cell>
          <cell r="F82">
            <v>0</v>
          </cell>
          <cell r="G82"/>
          <cell r="H82"/>
          <cell r="I82">
            <v>1000</v>
          </cell>
          <cell r="J82"/>
          <cell r="K82">
            <v>0</v>
          </cell>
          <cell r="L82">
            <v>1000</v>
          </cell>
          <cell r="M82">
            <v>0</v>
          </cell>
          <cell r="N82"/>
          <cell r="O82"/>
          <cell r="P82">
            <v>1500</v>
          </cell>
          <cell r="Q82"/>
          <cell r="R82">
            <v>0</v>
          </cell>
          <cell r="S82">
            <v>1500</v>
          </cell>
          <cell r="T82">
            <v>0</v>
          </cell>
          <cell r="U82"/>
          <cell r="V82"/>
          <cell r="W82">
            <v>2000</v>
          </cell>
          <cell r="X82"/>
          <cell r="Y82">
            <v>0</v>
          </cell>
          <cell r="Z82">
            <v>2000</v>
          </cell>
          <cell r="AA82">
            <v>0</v>
          </cell>
          <cell r="AB82"/>
          <cell r="AC82"/>
          <cell r="AD82">
            <v>2500</v>
          </cell>
          <cell r="AE82"/>
          <cell r="AF82">
            <v>0</v>
          </cell>
          <cell r="AG82">
            <v>2500</v>
          </cell>
          <cell r="AH82">
            <v>0</v>
          </cell>
          <cell r="AI82"/>
          <cell r="AJ82"/>
        </row>
        <row r="83">
          <cell r="A83" t="str">
            <v>Óskipt_rekstrarútgjöld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</row>
        <row r="84">
          <cell r="A84" t="str">
            <v>Óskipt_stofnkostnaður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</row>
        <row r="85">
          <cell r="A85" t="str">
            <v>Rannsóknasjóður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A86" t="str">
            <v>RÚV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</row>
        <row r="87">
          <cell r="A87" t="str">
            <v>Safnastarfsemi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</row>
        <row r="88">
          <cell r="A88" t="str">
            <v>Sauðfjárframleiðsla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</row>
        <row r="89">
          <cell r="A89" t="str">
            <v>Sjávarfang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A90" t="str">
            <v>Sjóvarnagarðar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A91" t="str">
            <v>Sjúklingatryggingar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A92" t="str">
            <v>Sjúkrahús_stór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A93" t="str">
            <v>Sjúkrastofnanir_aðrar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A94" t="str">
            <v>Sjúkratryggingar_aðrar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</row>
        <row r="95">
          <cell r="A95" t="str">
            <v>Sjúkratryggingar_hjálpartæki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</row>
        <row r="96">
          <cell r="A96" t="str">
            <v>Skipulagsgjald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A97" t="str">
            <v>Slysatryggingar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</row>
        <row r="98">
          <cell r="A98" t="str">
            <v>Sóknargjöld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A99" t="str">
            <v>Tilfærslur_100-00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</row>
        <row r="100">
          <cell r="A100" t="str">
            <v>Tilfærslur_70-30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</row>
        <row r="101">
          <cell r="A101" t="str">
            <v>Tilfærslur_75-25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A102" t="str">
            <v>Tilfærslur_80-20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A103" t="str">
            <v>Tækniþróunarsjóður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A104" t="str">
            <v>Úrvinnslusjóður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A105" t="str">
            <v>Vatnajökulsþjóðgarður_stofnkost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A106" t="str">
            <v>Varnarsvæði_rekstur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</row>
        <row r="107">
          <cell r="A107" t="str">
            <v>Vaxtabætur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A108" t="str">
            <v>Vegagerðin_Þjónusta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</row>
        <row r="109">
          <cell r="A109" t="str">
            <v>Vegagerðin_Viðhald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A110" t="str">
            <v>Vegagerðin_Framkvæmdir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A111" t="str">
            <v>Vegagerðin_Rannsóknir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</row>
        <row r="112">
          <cell r="A112" t="str">
            <v>Verkefnissjóður_sjárvarútv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</row>
        <row r="113">
          <cell r="A113" t="str">
            <v>Vextir</v>
          </cell>
          <cell r="B113">
            <v>0</v>
          </cell>
          <cell r="C113">
            <v>-9934.0913384401065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65.276885881357885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1096.0654079184169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-2319.9211433725213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2397.7937275697259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</row>
        <row r="114">
          <cell r="A114" t="str">
            <v>Þróunaraðstoð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</row>
        <row r="115">
          <cell r="A115" t="str">
            <v>Þróunarsjóður_ESB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A116" t="str">
            <v>Síðasta reglan</v>
          </cell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  <cell r="O116"/>
          <cell r="P116"/>
          <cell r="Q116"/>
          <cell r="R116"/>
          <cell r="S116"/>
          <cell r="T116"/>
          <cell r="U116"/>
          <cell r="V116"/>
          <cell r="W116"/>
          <cell r="X116"/>
          <cell r="Y116"/>
          <cell r="Z116"/>
          <cell r="AA116"/>
          <cell r="AB116"/>
          <cell r="AC116"/>
          <cell r="AD116"/>
          <cell r="AE116"/>
          <cell r="AF116"/>
          <cell r="AG116"/>
          <cell r="AH116"/>
          <cell r="AI116"/>
          <cell r="AJ116"/>
        </row>
      </sheetData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AA8BD3-EA75-47DB-B6DB-8422A580F78D}" name="Table1" displayName="Table1" ref="A1:C25" totalsRowShown="0" headerRowDxfId="4" dataDxfId="3">
  <tableColumns count="3">
    <tableColumn id="1" xr3:uid="{748B851D-EA4C-4B71-BD2D-A0C93CA04281}" name=" " dataDxfId="2"/>
    <tableColumn id="2" xr3:uid="{6E1C10F9-7B3E-4074-8884-96E2F0FE762A}" name="Hrein lífeyrisskuldbinding A1-hluta ríkissjóðs, ma.kr. (v-ás)" dataDxfId="1"/>
    <tableColumn id="4" xr3:uid="{C66BABC2-CF4E-4916-BBA6-FAA81795A997}" name="Hrein lífeyrisskuldbinding A1-hluta ríkissjóðs, % af VLF (h-ás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þ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FF"/>
    </a:dk2>
    <a:lt2>
      <a:srgbClr val="000099"/>
    </a:lt2>
    <a:accent1>
      <a:srgbClr val="C6D9F0"/>
    </a:accent1>
    <a:accent2>
      <a:srgbClr val="8DB3E2"/>
    </a:accent2>
    <a:accent3>
      <a:srgbClr val="003D85"/>
    </a:accent3>
    <a:accent4>
      <a:srgbClr val="BFBFBF"/>
    </a:accent4>
    <a:accent5>
      <a:srgbClr val="FDC41B"/>
    </a:accent5>
    <a:accent6>
      <a:srgbClr val="595959"/>
    </a:accent6>
    <a:hlink>
      <a:srgbClr val="0000FF"/>
    </a:hlink>
    <a:folHlink>
      <a:srgbClr val="800080"/>
    </a:folHlink>
  </a:clrScheme>
  <a:fontScheme name="FJR">
    <a:majorFont>
      <a:latin typeface="Times New Roman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FF"/>
    </a:dk2>
    <a:lt2>
      <a:srgbClr val="000099"/>
    </a:lt2>
    <a:accent1>
      <a:srgbClr val="C6D9F0"/>
    </a:accent1>
    <a:accent2>
      <a:srgbClr val="8DB3E2"/>
    </a:accent2>
    <a:accent3>
      <a:srgbClr val="003D85"/>
    </a:accent3>
    <a:accent4>
      <a:srgbClr val="BFBFBF"/>
    </a:accent4>
    <a:accent5>
      <a:srgbClr val="FDC41B"/>
    </a:accent5>
    <a:accent6>
      <a:srgbClr val="595959"/>
    </a:accent6>
    <a:hlink>
      <a:srgbClr val="0000FF"/>
    </a:hlink>
    <a:folHlink>
      <a:srgbClr val="800080"/>
    </a:folHlink>
  </a:clrScheme>
  <a:fontScheme name="FJR">
    <a:majorFont>
      <a:latin typeface="Times New Roman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FF"/>
    </a:dk2>
    <a:lt2>
      <a:srgbClr val="000099"/>
    </a:lt2>
    <a:accent1>
      <a:srgbClr val="C6D9F0"/>
    </a:accent1>
    <a:accent2>
      <a:srgbClr val="8DB3E2"/>
    </a:accent2>
    <a:accent3>
      <a:srgbClr val="003D85"/>
    </a:accent3>
    <a:accent4>
      <a:srgbClr val="BFBFBF"/>
    </a:accent4>
    <a:accent5>
      <a:srgbClr val="FDC41B"/>
    </a:accent5>
    <a:accent6>
      <a:srgbClr val="595959"/>
    </a:accent6>
    <a:hlink>
      <a:srgbClr val="0000FF"/>
    </a:hlink>
    <a:folHlink>
      <a:srgbClr val="800080"/>
    </a:folHlink>
  </a:clrScheme>
  <a:fontScheme name="FJR">
    <a:majorFont>
      <a:latin typeface="Times New Roman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FF"/>
    </a:dk2>
    <a:lt2>
      <a:srgbClr val="000099"/>
    </a:lt2>
    <a:accent1>
      <a:srgbClr val="C6D9F0"/>
    </a:accent1>
    <a:accent2>
      <a:srgbClr val="8DB3E2"/>
    </a:accent2>
    <a:accent3>
      <a:srgbClr val="003D85"/>
    </a:accent3>
    <a:accent4>
      <a:srgbClr val="BFBFBF"/>
    </a:accent4>
    <a:accent5>
      <a:srgbClr val="FDC41B"/>
    </a:accent5>
    <a:accent6>
      <a:srgbClr val="595959"/>
    </a:accent6>
    <a:hlink>
      <a:srgbClr val="0000FF"/>
    </a:hlink>
    <a:folHlink>
      <a:srgbClr val="800080"/>
    </a:folHlink>
  </a:clrScheme>
  <a:fontScheme name="FJR">
    <a:majorFont>
      <a:latin typeface="Times New Roman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FJR">
    <a:dk1>
      <a:sysClr val="windowText" lastClr="000000"/>
    </a:dk1>
    <a:lt1>
      <a:sysClr val="window" lastClr="FFFFFF"/>
    </a:lt1>
    <a:dk2>
      <a:srgbClr val="0000FF"/>
    </a:dk2>
    <a:lt2>
      <a:srgbClr val="000099"/>
    </a:lt2>
    <a:accent1>
      <a:srgbClr val="C6D9F0"/>
    </a:accent1>
    <a:accent2>
      <a:srgbClr val="8DB3E2"/>
    </a:accent2>
    <a:accent3>
      <a:srgbClr val="548DD4"/>
    </a:accent3>
    <a:accent4>
      <a:srgbClr val="BFBFBF"/>
    </a:accent4>
    <a:accent5>
      <a:srgbClr val="A6A6A6"/>
    </a:accent5>
    <a:accent6>
      <a:srgbClr val="595959"/>
    </a:accent6>
    <a:hlink>
      <a:srgbClr val="0000FF"/>
    </a:hlink>
    <a:folHlink>
      <a:srgbClr val="800080"/>
    </a:folHlink>
  </a:clrScheme>
  <a:fontScheme name="FJR">
    <a:majorFont>
      <a:latin typeface="Times New Roman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4.xml><?xml version="1.0" encoding="utf-8"?>
<a:themeOverride xmlns:a="http://schemas.openxmlformats.org/drawingml/2006/main">
  <a:clrScheme name="FJR">
    <a:dk1>
      <a:sysClr val="windowText" lastClr="000000"/>
    </a:dk1>
    <a:lt1>
      <a:sysClr val="window" lastClr="FFFFFF"/>
    </a:lt1>
    <a:dk2>
      <a:srgbClr val="0000FF"/>
    </a:dk2>
    <a:lt2>
      <a:srgbClr val="000099"/>
    </a:lt2>
    <a:accent1>
      <a:srgbClr val="C6D9F0"/>
    </a:accent1>
    <a:accent2>
      <a:srgbClr val="8DB3E2"/>
    </a:accent2>
    <a:accent3>
      <a:srgbClr val="548DD4"/>
    </a:accent3>
    <a:accent4>
      <a:srgbClr val="BFBFBF"/>
    </a:accent4>
    <a:accent5>
      <a:srgbClr val="A6A6A6"/>
    </a:accent5>
    <a:accent6>
      <a:srgbClr val="595959"/>
    </a:accent6>
    <a:hlink>
      <a:srgbClr val="0000FF"/>
    </a:hlink>
    <a:folHlink>
      <a:srgbClr val="800080"/>
    </a:folHlink>
  </a:clrScheme>
  <a:fontScheme name="FJR">
    <a:majorFont>
      <a:latin typeface="Times New Roman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FF"/>
    </a:dk2>
    <a:lt2>
      <a:srgbClr val="000099"/>
    </a:lt2>
    <a:accent1>
      <a:srgbClr val="C6D9F0"/>
    </a:accent1>
    <a:accent2>
      <a:srgbClr val="8DB3E2"/>
    </a:accent2>
    <a:accent3>
      <a:srgbClr val="003D85"/>
    </a:accent3>
    <a:accent4>
      <a:srgbClr val="BFBFBF"/>
    </a:accent4>
    <a:accent5>
      <a:srgbClr val="FDC41B"/>
    </a:accent5>
    <a:accent6>
      <a:srgbClr val="595959"/>
    </a:accent6>
    <a:hlink>
      <a:srgbClr val="0000FF"/>
    </a:hlink>
    <a:folHlink>
      <a:srgbClr val="800080"/>
    </a:folHlink>
  </a:clrScheme>
  <a:fontScheme name="FJR">
    <a:majorFont>
      <a:latin typeface="Times New Roman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7.xml><?xml version="1.0" encoding="utf-8"?>
<a:themeOverride xmlns:a="http://schemas.openxmlformats.org/drawingml/2006/main">
  <a:clrScheme name="FJR">
    <a:dk1>
      <a:sysClr val="windowText" lastClr="000000"/>
    </a:dk1>
    <a:lt1>
      <a:sysClr val="window" lastClr="FFFFFF"/>
    </a:lt1>
    <a:dk2>
      <a:srgbClr val="0000FF"/>
    </a:dk2>
    <a:lt2>
      <a:srgbClr val="000099"/>
    </a:lt2>
    <a:accent1>
      <a:srgbClr val="C6D9F0"/>
    </a:accent1>
    <a:accent2>
      <a:srgbClr val="8DB3E2"/>
    </a:accent2>
    <a:accent3>
      <a:srgbClr val="548DD4"/>
    </a:accent3>
    <a:accent4>
      <a:srgbClr val="BFBFBF"/>
    </a:accent4>
    <a:accent5>
      <a:srgbClr val="A6A6A6"/>
    </a:accent5>
    <a:accent6>
      <a:srgbClr val="595959"/>
    </a:accent6>
    <a:hlink>
      <a:srgbClr val="0000FF"/>
    </a:hlink>
    <a:folHlink>
      <a:srgbClr val="800080"/>
    </a:folHlink>
  </a:clrScheme>
  <a:fontScheme name="FJR">
    <a:majorFont>
      <a:latin typeface="Times New Roman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FJR">
    <a:dk1>
      <a:sysClr val="windowText" lastClr="000000"/>
    </a:dk1>
    <a:lt1>
      <a:sysClr val="window" lastClr="FFFFFF"/>
    </a:lt1>
    <a:dk2>
      <a:srgbClr val="0000FF"/>
    </a:dk2>
    <a:lt2>
      <a:srgbClr val="000099"/>
    </a:lt2>
    <a:accent1>
      <a:srgbClr val="C6D9F0"/>
    </a:accent1>
    <a:accent2>
      <a:srgbClr val="8DB3E2"/>
    </a:accent2>
    <a:accent3>
      <a:srgbClr val="548DD4"/>
    </a:accent3>
    <a:accent4>
      <a:srgbClr val="BFBFBF"/>
    </a:accent4>
    <a:accent5>
      <a:srgbClr val="A6A6A6"/>
    </a:accent5>
    <a:accent6>
      <a:srgbClr val="595959"/>
    </a:accent6>
    <a:hlink>
      <a:srgbClr val="0000FF"/>
    </a:hlink>
    <a:folHlink>
      <a:srgbClr val="800080"/>
    </a:folHlink>
  </a:clrScheme>
  <a:fontScheme name="FJR">
    <a:majorFont>
      <a:latin typeface="Times New Roman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kyblue">
    <a:dk1>
      <a:sysClr val="windowText" lastClr="000000"/>
    </a:dk1>
    <a:lt1>
      <a:sysClr val="window" lastClr="FFFFFF"/>
    </a:lt1>
    <a:dk2>
      <a:srgbClr val="003D85"/>
    </a:dk2>
    <a:lt2>
      <a:srgbClr val="4E8ECC"/>
    </a:lt2>
    <a:accent1>
      <a:srgbClr val="C8DEF6"/>
    </a:accent1>
    <a:accent2>
      <a:srgbClr val="A0CBEA"/>
    </a:accent2>
    <a:accent3>
      <a:srgbClr val="4E8ECC"/>
    </a:accent3>
    <a:accent4>
      <a:srgbClr val="003D85"/>
    </a:accent4>
    <a:accent5>
      <a:srgbClr val="1A336A"/>
    </a:accent5>
    <a:accent6>
      <a:srgbClr val="CA003B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2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FF"/>
    </a:dk2>
    <a:lt2>
      <a:srgbClr val="000099"/>
    </a:lt2>
    <a:accent1>
      <a:srgbClr val="C6D9F0"/>
    </a:accent1>
    <a:accent2>
      <a:srgbClr val="8DB3E2"/>
    </a:accent2>
    <a:accent3>
      <a:srgbClr val="003D85"/>
    </a:accent3>
    <a:accent4>
      <a:srgbClr val="BFBFBF"/>
    </a:accent4>
    <a:accent5>
      <a:srgbClr val="FDC41B"/>
    </a:accent5>
    <a:accent6>
      <a:srgbClr val="595959"/>
    </a:accent6>
    <a:hlink>
      <a:srgbClr val="0000FF"/>
    </a:hlink>
    <a:folHlink>
      <a:srgbClr val="800080"/>
    </a:folHlink>
  </a:clrScheme>
  <a:fontScheme name="FJR">
    <a:majorFont>
      <a:latin typeface="Times New Roman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FF"/>
    </a:dk2>
    <a:lt2>
      <a:srgbClr val="000099"/>
    </a:lt2>
    <a:accent1>
      <a:srgbClr val="C6D9F0"/>
    </a:accent1>
    <a:accent2>
      <a:srgbClr val="8DB3E2"/>
    </a:accent2>
    <a:accent3>
      <a:srgbClr val="003D85"/>
    </a:accent3>
    <a:accent4>
      <a:srgbClr val="BFBFBF"/>
    </a:accent4>
    <a:accent5>
      <a:srgbClr val="FDC41B"/>
    </a:accent5>
    <a:accent6>
      <a:srgbClr val="595959"/>
    </a:accent6>
    <a:hlink>
      <a:srgbClr val="0000FF"/>
    </a:hlink>
    <a:folHlink>
      <a:srgbClr val="800080"/>
    </a:folHlink>
  </a:clrScheme>
  <a:fontScheme name="FJR">
    <a:majorFont>
      <a:latin typeface="Times New Roman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FF"/>
    </a:dk2>
    <a:lt2>
      <a:srgbClr val="000099"/>
    </a:lt2>
    <a:accent1>
      <a:srgbClr val="C6D9F0"/>
    </a:accent1>
    <a:accent2>
      <a:srgbClr val="8DB3E2"/>
    </a:accent2>
    <a:accent3>
      <a:srgbClr val="003D85"/>
    </a:accent3>
    <a:accent4>
      <a:srgbClr val="BFBFBF"/>
    </a:accent4>
    <a:accent5>
      <a:srgbClr val="FDC41B"/>
    </a:accent5>
    <a:accent6>
      <a:srgbClr val="595959"/>
    </a:accent6>
    <a:hlink>
      <a:srgbClr val="0000FF"/>
    </a:hlink>
    <a:folHlink>
      <a:srgbClr val="800080"/>
    </a:folHlink>
  </a:clrScheme>
  <a:fontScheme name="FJR">
    <a:majorFont>
      <a:latin typeface="Times New Roman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4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6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8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4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8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0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4.xml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95.x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4E5BF-26F2-4B89-B88F-76AFFEEC2AAD}">
  <dimension ref="A1:L47"/>
  <sheetViews>
    <sheetView tabSelected="1" workbookViewId="0">
      <selection activeCell="N24" sqref="N24"/>
    </sheetView>
  </sheetViews>
  <sheetFormatPr defaultRowHeight="15" x14ac:dyDescent="0.25"/>
  <cols>
    <col min="1" max="1" width="33.85546875" style="32" bestFit="1" customWidth="1"/>
    <col min="2" max="2" width="9.140625" style="33"/>
    <col min="3" max="16384" width="9.140625" style="29"/>
  </cols>
  <sheetData>
    <row r="1" spans="1:12" ht="18.75" x14ac:dyDescent="0.3">
      <c r="A1" s="30" t="s">
        <v>0</v>
      </c>
    </row>
    <row r="3" spans="1:12" x14ac:dyDescent="0.25">
      <c r="A3" s="31"/>
    </row>
    <row r="5" spans="1:12" x14ac:dyDescent="0.25">
      <c r="A5" s="32">
        <v>1</v>
      </c>
      <c r="B5" s="33">
        <v>1</v>
      </c>
      <c r="C5" s="4" t="s">
        <v>274</v>
      </c>
      <c r="H5" s="32"/>
      <c r="I5" s="33"/>
      <c r="J5" s="32" t="s">
        <v>284</v>
      </c>
      <c r="K5" s="33">
        <v>1</v>
      </c>
      <c r="L5" s="4" t="s">
        <v>168</v>
      </c>
    </row>
    <row r="6" spans="1:12" x14ac:dyDescent="0.25">
      <c r="A6" s="32">
        <v>1</v>
      </c>
      <c r="B6" s="33">
        <v>2</v>
      </c>
      <c r="C6" s="4" t="s">
        <v>70</v>
      </c>
      <c r="H6" s="32"/>
      <c r="I6" s="33"/>
      <c r="J6" s="32" t="s">
        <v>284</v>
      </c>
      <c r="K6" s="33">
        <v>2</v>
      </c>
      <c r="L6" s="4" t="s">
        <v>171</v>
      </c>
    </row>
    <row r="7" spans="1:12" x14ac:dyDescent="0.25">
      <c r="A7" s="32">
        <v>1</v>
      </c>
      <c r="B7" s="33">
        <v>3</v>
      </c>
      <c r="C7" s="4" t="s">
        <v>371</v>
      </c>
      <c r="H7" s="32"/>
      <c r="I7" s="33"/>
      <c r="J7" s="32" t="s">
        <v>285</v>
      </c>
      <c r="K7" s="33">
        <v>1</v>
      </c>
      <c r="L7" s="4" t="s">
        <v>286</v>
      </c>
    </row>
    <row r="8" spans="1:12" x14ac:dyDescent="0.25">
      <c r="A8" s="32">
        <v>1</v>
      </c>
      <c r="B8" s="33">
        <v>4</v>
      </c>
      <c r="C8" s="4" t="s">
        <v>340</v>
      </c>
      <c r="H8" s="32"/>
      <c r="I8" s="33"/>
      <c r="J8" s="32" t="s">
        <v>285</v>
      </c>
      <c r="K8" s="33">
        <v>2</v>
      </c>
      <c r="L8" s="4" t="s">
        <v>295</v>
      </c>
    </row>
    <row r="9" spans="1:12" x14ac:dyDescent="0.25">
      <c r="A9" s="32">
        <v>1</v>
      </c>
      <c r="B9" s="33">
        <v>5</v>
      </c>
      <c r="C9" s="4" t="s">
        <v>67</v>
      </c>
      <c r="H9" s="32"/>
      <c r="I9" s="33"/>
      <c r="J9" s="102" t="s">
        <v>325</v>
      </c>
      <c r="K9" s="33">
        <v>1</v>
      </c>
      <c r="L9" s="4" t="s">
        <v>266</v>
      </c>
    </row>
    <row r="10" spans="1:12" x14ac:dyDescent="0.25">
      <c r="A10" s="32">
        <v>1</v>
      </c>
      <c r="B10" s="33">
        <v>6</v>
      </c>
      <c r="C10" s="4" t="s">
        <v>57</v>
      </c>
      <c r="H10" s="32"/>
      <c r="I10" s="33"/>
      <c r="J10" s="102" t="s">
        <v>329</v>
      </c>
      <c r="K10" s="33">
        <v>1</v>
      </c>
      <c r="L10" s="4" t="s">
        <v>256</v>
      </c>
    </row>
    <row r="11" spans="1:12" x14ac:dyDescent="0.25">
      <c r="A11" s="32">
        <v>1</v>
      </c>
      <c r="B11" s="33">
        <v>7</v>
      </c>
      <c r="C11" s="4" t="s">
        <v>278</v>
      </c>
      <c r="H11" s="32"/>
      <c r="I11" s="33"/>
      <c r="J11" s="102" t="s">
        <v>329</v>
      </c>
      <c r="K11" s="33">
        <v>2</v>
      </c>
      <c r="L11" s="4" t="s">
        <v>257</v>
      </c>
    </row>
    <row r="12" spans="1:12" x14ac:dyDescent="0.25">
      <c r="A12" s="32">
        <v>1</v>
      </c>
      <c r="B12" s="33">
        <v>8</v>
      </c>
      <c r="C12" s="4" t="s">
        <v>69</v>
      </c>
      <c r="H12" s="32"/>
      <c r="I12" s="33"/>
    </row>
    <row r="13" spans="1:12" x14ac:dyDescent="0.25">
      <c r="A13" s="32">
        <v>1</v>
      </c>
      <c r="B13" s="33">
        <v>9</v>
      </c>
      <c r="C13" s="4" t="s">
        <v>68</v>
      </c>
      <c r="H13" s="32"/>
      <c r="I13" s="33"/>
      <c r="K13" s="102"/>
      <c r="L13" s="33"/>
    </row>
    <row r="14" spans="1:12" x14ac:dyDescent="0.25">
      <c r="A14" s="32">
        <v>1</v>
      </c>
      <c r="B14" s="33">
        <v>10</v>
      </c>
      <c r="C14" s="4" t="s">
        <v>279</v>
      </c>
      <c r="H14" s="32"/>
      <c r="I14" s="33"/>
      <c r="K14" s="102"/>
      <c r="L14" s="33"/>
    </row>
    <row r="15" spans="1:12" x14ac:dyDescent="0.25">
      <c r="A15" s="32" t="s">
        <v>66</v>
      </c>
      <c r="B15" s="33">
        <v>1</v>
      </c>
      <c r="C15" s="4" t="s">
        <v>71</v>
      </c>
      <c r="H15" s="32"/>
      <c r="I15" s="33"/>
      <c r="L15" s="33"/>
    </row>
    <row r="16" spans="1:12" x14ac:dyDescent="0.25">
      <c r="A16" s="32" t="s">
        <v>66</v>
      </c>
      <c r="B16" s="33">
        <v>2</v>
      </c>
      <c r="C16" s="4" t="s">
        <v>72</v>
      </c>
      <c r="H16" s="32"/>
      <c r="I16" s="33"/>
    </row>
    <row r="17" spans="1:10" x14ac:dyDescent="0.25">
      <c r="A17" s="32" t="s">
        <v>74</v>
      </c>
      <c r="B17" s="33">
        <v>1</v>
      </c>
      <c r="C17" s="4" t="s">
        <v>73</v>
      </c>
      <c r="H17" s="32"/>
      <c r="I17" s="33"/>
    </row>
    <row r="18" spans="1:10" x14ac:dyDescent="0.25">
      <c r="A18" s="32" t="s">
        <v>74</v>
      </c>
      <c r="B18" s="33">
        <v>2</v>
      </c>
      <c r="C18" s="4" t="s">
        <v>280</v>
      </c>
      <c r="H18" s="32"/>
      <c r="I18" s="33"/>
    </row>
    <row r="19" spans="1:10" x14ac:dyDescent="0.25">
      <c r="A19" s="32" t="s">
        <v>74</v>
      </c>
      <c r="B19" s="33">
        <v>3</v>
      </c>
      <c r="C19" s="4" t="s">
        <v>80</v>
      </c>
      <c r="H19" s="32"/>
      <c r="I19" s="33"/>
    </row>
    <row r="20" spans="1:10" x14ac:dyDescent="0.25">
      <c r="A20" s="32" t="s">
        <v>74</v>
      </c>
      <c r="B20" s="33">
        <v>4</v>
      </c>
      <c r="C20" s="4" t="s">
        <v>264</v>
      </c>
      <c r="H20" s="32"/>
      <c r="I20" s="33"/>
    </row>
    <row r="21" spans="1:10" x14ac:dyDescent="0.25">
      <c r="A21" s="32" t="s">
        <v>81</v>
      </c>
      <c r="B21" s="33">
        <v>1</v>
      </c>
      <c r="C21" s="4" t="s">
        <v>85</v>
      </c>
      <c r="H21" s="32"/>
      <c r="I21" s="33"/>
    </row>
    <row r="22" spans="1:10" x14ac:dyDescent="0.25">
      <c r="A22" s="32" t="s">
        <v>81</v>
      </c>
      <c r="B22" s="33">
        <v>2</v>
      </c>
      <c r="C22" s="4" t="s">
        <v>283</v>
      </c>
      <c r="H22" s="32"/>
      <c r="I22" s="33"/>
    </row>
    <row r="23" spans="1:10" x14ac:dyDescent="0.25">
      <c r="A23" s="32" t="s">
        <v>206</v>
      </c>
      <c r="B23" s="33">
        <v>1</v>
      </c>
      <c r="C23" s="4" t="s">
        <v>210</v>
      </c>
      <c r="H23" s="32"/>
      <c r="I23" s="33"/>
    </row>
    <row r="24" spans="1:10" x14ac:dyDescent="0.25">
      <c r="A24" s="32" t="s">
        <v>206</v>
      </c>
      <c r="B24" s="33">
        <v>2</v>
      </c>
      <c r="C24" s="4" t="s">
        <v>213</v>
      </c>
      <c r="H24" s="32"/>
      <c r="I24" s="33"/>
    </row>
    <row r="25" spans="1:10" x14ac:dyDescent="0.25">
      <c r="A25" s="32" t="s">
        <v>372</v>
      </c>
      <c r="B25" s="33">
        <v>1</v>
      </c>
      <c r="C25" s="4" t="s">
        <v>231</v>
      </c>
      <c r="H25" s="32"/>
      <c r="I25" s="33"/>
    </row>
    <row r="26" spans="1:10" x14ac:dyDescent="0.25">
      <c r="A26" s="32" t="s">
        <v>372</v>
      </c>
      <c r="B26" s="33">
        <v>2</v>
      </c>
      <c r="C26" s="4" t="s">
        <v>237</v>
      </c>
      <c r="H26" s="32"/>
      <c r="I26" s="33"/>
    </row>
    <row r="27" spans="1:10" x14ac:dyDescent="0.25">
      <c r="A27" s="32" t="s">
        <v>373</v>
      </c>
      <c r="B27" s="33">
        <v>1</v>
      </c>
      <c r="C27" s="4" t="s">
        <v>298</v>
      </c>
      <c r="H27" s="32"/>
      <c r="I27" s="33"/>
    </row>
    <row r="28" spans="1:10" x14ac:dyDescent="0.25">
      <c r="A28" s="32" t="s">
        <v>373</v>
      </c>
      <c r="B28" s="33">
        <v>2</v>
      </c>
      <c r="C28" s="4" t="s">
        <v>247</v>
      </c>
      <c r="H28" s="32"/>
      <c r="I28" s="33"/>
    </row>
    <row r="29" spans="1:10" x14ac:dyDescent="0.25">
      <c r="A29" s="32" t="s">
        <v>374</v>
      </c>
      <c r="B29" s="33">
        <v>1</v>
      </c>
      <c r="C29" s="4" t="s">
        <v>297</v>
      </c>
      <c r="H29" s="32"/>
      <c r="I29" s="33"/>
    </row>
    <row r="30" spans="1:10" x14ac:dyDescent="0.25">
      <c r="A30" s="32" t="s">
        <v>374</v>
      </c>
      <c r="B30" s="33">
        <v>2</v>
      </c>
      <c r="C30" s="4" t="s">
        <v>299</v>
      </c>
      <c r="H30" s="32"/>
      <c r="I30" s="33"/>
      <c r="J30" s="4"/>
    </row>
    <row r="31" spans="1:10" x14ac:dyDescent="0.25">
      <c r="A31" s="32" t="s">
        <v>300</v>
      </c>
      <c r="B31" s="33">
        <v>1</v>
      </c>
      <c r="C31" s="4" t="s">
        <v>301</v>
      </c>
      <c r="H31" s="32"/>
      <c r="I31" s="33"/>
    </row>
    <row r="32" spans="1:10" x14ac:dyDescent="0.25">
      <c r="A32" s="32" t="s">
        <v>248</v>
      </c>
      <c r="B32" s="33">
        <v>1</v>
      </c>
      <c r="C32" s="4" t="s">
        <v>174</v>
      </c>
      <c r="H32" s="32"/>
      <c r="I32" s="33"/>
    </row>
    <row r="33" spans="1:10" x14ac:dyDescent="0.25">
      <c r="A33" s="32" t="s">
        <v>248</v>
      </c>
      <c r="B33" s="33">
        <v>2</v>
      </c>
      <c r="C33" s="4" t="s">
        <v>188</v>
      </c>
      <c r="H33" s="32"/>
      <c r="I33" s="33"/>
    </row>
    <row r="34" spans="1:10" x14ac:dyDescent="0.25">
      <c r="A34" s="32" t="s">
        <v>265</v>
      </c>
      <c r="B34" s="33">
        <v>1</v>
      </c>
      <c r="C34" s="4" t="s">
        <v>316</v>
      </c>
      <c r="H34" s="32"/>
      <c r="I34" s="33"/>
    </row>
    <row r="35" spans="1:10" x14ac:dyDescent="0.25">
      <c r="A35" s="32" t="s">
        <v>265</v>
      </c>
      <c r="B35" s="33">
        <v>2</v>
      </c>
      <c r="C35" s="4" t="s">
        <v>324</v>
      </c>
      <c r="H35" s="32"/>
      <c r="I35" s="33"/>
    </row>
    <row r="36" spans="1:10" x14ac:dyDescent="0.25">
      <c r="A36" s="32" t="s">
        <v>265</v>
      </c>
      <c r="B36" s="33">
        <v>3</v>
      </c>
      <c r="C36" s="4" t="s">
        <v>345</v>
      </c>
      <c r="H36" s="32"/>
      <c r="I36" s="33"/>
    </row>
    <row r="37" spans="1:10" x14ac:dyDescent="0.25">
      <c r="A37" s="32" t="s">
        <v>265</v>
      </c>
      <c r="B37" s="33">
        <v>4</v>
      </c>
      <c r="C37" s="4" t="s">
        <v>368</v>
      </c>
      <c r="H37" s="32"/>
      <c r="I37" s="33"/>
    </row>
    <row r="38" spans="1:10" x14ac:dyDescent="0.25">
      <c r="A38" s="32" t="s">
        <v>263</v>
      </c>
      <c r="B38" s="33">
        <v>1</v>
      </c>
      <c r="C38" s="4" t="s">
        <v>335</v>
      </c>
      <c r="H38" s="32"/>
      <c r="I38" s="33"/>
    </row>
    <row r="39" spans="1:10" x14ac:dyDescent="0.25">
      <c r="A39" s="32" t="s">
        <v>263</v>
      </c>
      <c r="B39" s="33">
        <v>2</v>
      </c>
      <c r="C39" s="4" t="s">
        <v>354</v>
      </c>
      <c r="H39" s="32"/>
      <c r="I39" s="33"/>
    </row>
    <row r="40" spans="1:10" x14ac:dyDescent="0.25">
      <c r="A40" s="32" t="s">
        <v>263</v>
      </c>
      <c r="B40" s="33">
        <v>3</v>
      </c>
      <c r="C40" s="4" t="s">
        <v>367</v>
      </c>
      <c r="H40" s="32"/>
      <c r="I40" s="33"/>
      <c r="J40" s="4"/>
    </row>
    <row r="41" spans="1:10" x14ac:dyDescent="0.25">
      <c r="A41" s="32" t="s">
        <v>263</v>
      </c>
      <c r="B41" s="33">
        <v>4</v>
      </c>
      <c r="C41" s="4" t="s">
        <v>353</v>
      </c>
      <c r="H41" s="32"/>
      <c r="I41" s="33"/>
      <c r="J41" s="4"/>
    </row>
    <row r="42" spans="1:10" x14ac:dyDescent="0.25">
      <c r="A42" s="32" t="s">
        <v>336</v>
      </c>
      <c r="B42" s="33">
        <v>1</v>
      </c>
      <c r="C42" s="4" t="s">
        <v>370</v>
      </c>
      <c r="H42" s="32"/>
      <c r="I42" s="33"/>
    </row>
    <row r="43" spans="1:10" x14ac:dyDescent="0.25">
      <c r="A43" s="32" t="s">
        <v>336</v>
      </c>
      <c r="B43" s="33">
        <v>2</v>
      </c>
      <c r="C43" s="4" t="s">
        <v>337</v>
      </c>
    </row>
    <row r="44" spans="1:10" x14ac:dyDescent="0.25">
      <c r="A44" s="32">
        <v>4</v>
      </c>
      <c r="B44" s="33">
        <v>1</v>
      </c>
      <c r="C44" s="4" t="s">
        <v>339</v>
      </c>
    </row>
    <row r="45" spans="1:10" x14ac:dyDescent="0.25">
      <c r="A45" s="32">
        <v>4</v>
      </c>
      <c r="B45" s="33">
        <v>2</v>
      </c>
      <c r="C45" s="4" t="s">
        <v>194</v>
      </c>
    </row>
    <row r="46" spans="1:10" x14ac:dyDescent="0.25">
      <c r="A46" s="32">
        <v>4</v>
      </c>
      <c r="B46" s="33">
        <v>3</v>
      </c>
      <c r="C46" s="4" t="s">
        <v>201</v>
      </c>
    </row>
    <row r="47" spans="1:10" x14ac:dyDescent="0.25">
      <c r="A47" s="32">
        <v>4</v>
      </c>
      <c r="B47" s="33">
        <v>4</v>
      </c>
      <c r="C47" s="4" t="s">
        <v>205</v>
      </c>
    </row>
  </sheetData>
  <hyperlinks>
    <hyperlink ref="C15" location="'2_1-1'!A1" display="Útgjöld og framleiðsla" xr:uid="{6FBEBC7D-7CD9-4AB5-BE58-921E34E6FAAC}"/>
    <hyperlink ref="C16" location="'2_1-2'!A1" display="Árstíðarleiðrétt fjölgun starfa" xr:uid="{CDEF21FC-7768-4EA0-8ABB-A8B15EF2C7D3}"/>
    <hyperlink ref="C9" location="'1-5'!A1" display="Launahækkanir í V-Evrópu" xr:uid="{DA2DC9DD-33F9-49E2-9472-C1849E601FF6}"/>
    <hyperlink ref="C13" location="'1-9'!A1" display="Sala á Íslandsbanka skilar verðmætum" xr:uid="{79E59FE7-73E2-4D38-BB01-75F304A31790}"/>
    <hyperlink ref="C14" location="'1-10'!A1" display="Áætluð fjárfesting í uppbyggingu nýs Landspítala" xr:uid="{086CD5DE-E95C-4803-A9A9-3117202AA7EF}"/>
    <hyperlink ref="C10" location="'1-6'!A1" display="Útflutningur í hugverkaiðnaði" xr:uid="{4958EBD8-ECE5-485F-B994-96ED0DF4CA4E}"/>
    <hyperlink ref="C12" location="'1-8'!A1" display="Kaupmáttur launa" xr:uid="{3173330E-FE31-4C94-A9FB-F86D5045D88E}"/>
    <hyperlink ref="C6" location="'1-2'!A1" display="Skuldir hins opinbera" xr:uid="{AA4ECA5E-98BA-4B94-816A-1B72B0EB0A1D}"/>
    <hyperlink ref="C17" location="'2_2-1'!A1" display="Fjárfestingaráform" xr:uid="{4E8CA3AA-3EF3-479E-93BF-4707D28B645D}"/>
    <hyperlink ref="C18" location="'2_2-2'!A1" display="Framleiðnivöxtur hefur helmingast" xr:uid="{C8A4E3F2-1614-4264-9E05-7EEDEE6D324D}"/>
    <hyperlink ref="C19" location="'2_2-3'!A1" display="Hlutfallsleg fjölgun aldurshópa" xr:uid="{C43B735C-7E4C-48ED-AAD8-352565C7F485}"/>
    <hyperlink ref="L5" location="'R1-1'!A1" display="Þensla í hagkerfinu" xr:uid="{93DB78FE-1A78-486C-AE16-7DDE70CC74C0}"/>
    <hyperlink ref="L6" location="'R1-2'!A1" display="Mat á stöðu hagsveiflunnar" xr:uid="{D4DBA99A-63FB-4A90-B63A-FC3E5FEDA198}"/>
    <hyperlink ref="C33" location="'3_2_2-2'!A1" display="Skatttekjur og tryggingagjöld án óreglulegra liða" xr:uid="{71664A5D-DEF8-4EE1-BBCE-2AF5055EC314}"/>
    <hyperlink ref="C44" location="'4-1'!A1" display="Ávöxtrunarkrafa 5 ára ríkisbréfa" xr:uid="{767BE91D-3595-4C0D-A104-554E54E69A70}"/>
    <hyperlink ref="C45" location="'4-2'!A1" display="Endurgreiðsluferill lána ríkissjóðs" xr:uid="{0D2907F2-D90B-444D-AAEE-7C56E9EF4888}"/>
    <hyperlink ref="C46" location="'4-3'!A1" display="Veittar ríkisábyrgðir" xr:uid="{E8B71B9C-4CBA-4A7C-8232-649A9831E040}"/>
    <hyperlink ref="C47" location="'4-4'!A1" display="Lífeyrisskuldbindingar" xr:uid="{5FC8CDA8-C551-4EBF-B625-3535FCF04B06}"/>
    <hyperlink ref="C23" location="'3_1-1'!A1" display="Afkoma hins opinbera sem hlutfall af VLF" xr:uid="{2FBA6751-FD48-4579-B36F-CFA0AD947847}"/>
    <hyperlink ref="C24" location="'3_1-2'!A1" display="Skuldir hins opinbera 2018-2028" xr:uid="{1E2C4E38-3378-4D0A-8CDA-DEA945038F11}"/>
    <hyperlink ref="C25" location="'3_1_1-1'!A1" display="Samanburður milli landa á breytingu í frumjöfnuði milli 2020-2023" xr:uid="{F3BADB6E-C8F4-484D-B8FD-F19FA6950B8B}"/>
    <hyperlink ref="C26" location="'3_1_1-2'!A1" display="Hagvaxtarhorfur og verðbólga" xr:uid="{EB2254FA-BFBB-447E-8C61-0B26431679F5}"/>
    <hyperlink ref="C29" location="'3_2-1'!A1" display="Afkoma ríkissjóðs" xr:uid="{93C8FA2C-05C3-4B75-9138-9306E8DB69AB}"/>
    <hyperlink ref="C28" location="'3_1_2-2'!A1" display="Skuldir hins opinbera, samanburður við fyrri áætlanir" xr:uid="{E850A30D-5DB9-49AE-877A-B3DE68A07E93}"/>
    <hyperlink ref="L10" location="'R7-1'!A1" display="Umfang aðgerða í loftlagsmálum" xr:uid="{1158A005-8507-4EC1-8722-AC3947A6AF7E}"/>
    <hyperlink ref="L11" location="'R7-2'!A1" display="Stuðningur við hreinorkubíla" xr:uid="{A53C5118-290A-4B12-9BBF-547795EBEE53}"/>
    <hyperlink ref="C20" location="'2_2-4'!A1" display="Aðhaldsstig ríkissjóðs" xr:uid="{425ABCBC-0A17-4D3E-8BC3-AAFC7EB6FA71}"/>
    <hyperlink ref="L9" location="'R6-1'!A1" display="Húsnæðisstuðningur ríkissjóðs" xr:uid="{11478CE3-F29B-46DE-9E93-20667CC7044D}"/>
    <hyperlink ref="C5" location="'1-1'!A1" display="Frumjöfnuður ríkissjóðs hefur reynst betri en áður var spáð" xr:uid="{07C91F8A-69D3-400F-B6C0-553B5677A530}"/>
    <hyperlink ref="C8" location="'1-4'!A1" display="Skatttekjur á hvern bíl í umferð" xr:uid="{23922F04-2B5D-4043-841B-8EB8086BC75D}"/>
    <hyperlink ref="C11" location="'1-7'!A1" display="Fjölgun starfa og atvinnuleysi" xr:uid="{A3A3CFCD-E572-4147-B7B3-6217DF5CBE7A}"/>
    <hyperlink ref="C22" location="'2_3-2'!A1" display="Sviðsmyndir um afkomuþróun" xr:uid="{377193D8-EC84-4151-B02B-37D6F222844C}"/>
    <hyperlink ref="L7" location="'R2-1'!A1" display="Umsóknir um alþjóðlega vernd" xr:uid="{69C75030-CDD6-4A88-AB46-3060CA4E8C05}"/>
    <hyperlink ref="L8" location="'R2-2'!A1" display="Kostnaður við móttöku flóttafólks" xr:uid="{3437CCAC-19CB-40E8-819D-D393241BED9C}"/>
    <hyperlink ref="C27" location="'3_1_2-1'!A1" display="Afkoma hins opinbera" xr:uid="{74CD89E5-2EC4-41EA-82D6-3DCA1D43D83F}"/>
    <hyperlink ref="C30" location="'3_2-2'!A1" display="Skuldir ríkissjóðs skv. fjármálareglu" xr:uid="{AEC81416-3C7C-4DBB-A314-A59047D8EEAC}"/>
    <hyperlink ref="C31" location="'3_2_1-1'!A1" display="Heildar og frumjöfnuður ríissjóðs" xr:uid="{034D6749-A10B-46C4-9F6A-6BDDA89492F9}"/>
    <hyperlink ref="C32" location="'3_2_2-1'!A1" display="Fjárfesting í rannsóknum og þróun" xr:uid="{A52E4555-F73E-4D5A-97EC-2884DDEE61D6}"/>
    <hyperlink ref="C34" location="'3_2_3-1'!A1" display="Hlutfallsleg skipting rammasettra útgjalda 2024-2028" xr:uid="{EEFC2AB4-48A6-45A3-8110-23AAF27EB4B8}"/>
    <hyperlink ref="C35" location="'3_2_3-2'!A1" display="Hagræn skipting útgjalda" xr:uid="{B5CAA6F1-8214-4EDA-93AA-9B3B52AAEABD}"/>
    <hyperlink ref="C38" location="'3_2_4-1'!A1" display="Skuldaframlag ríkissjóðs" xr:uid="{038C8127-07E3-44DB-B4A0-5B0402064479}"/>
    <hyperlink ref="C43" location="'3_3-2'!A1" display="Skuldir sveitarfélaga" xr:uid="{F7187F19-E774-47C7-BFF9-28050A1BD6DE}"/>
    <hyperlink ref="C36" location="'3_2_3-3'!A1" display="Tilfærslur yfir meðaltali á tímabili áætlunarinnar" xr:uid="{78BA9134-0B06-40FD-B0ED-D4BE49CD7A41}"/>
    <hyperlink ref="C41" location="'3_2_4-4'!A1" display="Horfur um þróun skulda ríkissjóðs" xr:uid="{948B03D2-B2E6-488C-B3FC-7B335D9F0D1B}"/>
    <hyperlink ref="C39" location="'3_2_4-2'!A1" display="Endurfjármögnun er stærsti hluti nýrrar lántöku hjá ríkissjóði" xr:uid="{421AC3CC-0D9A-4CDF-9CE0-9051F8E5139F}"/>
    <hyperlink ref="C40" location="'3_2_4-3'!A1" display="Jákvæð áhrif greiðsluafkomu á lánsfjárfjöfnuð" xr:uid="{C26E547C-3982-4609-8142-0EFAEF16C495}"/>
    <hyperlink ref="C37" location="'3_2_3-4'!A1" display="Vaxtagjöld ríkissjóðs" xr:uid="{7B013FB8-438E-46EC-91AD-35598657AA16}"/>
    <hyperlink ref="C42" location="'3_3-1'!A1" display="Afkoma sveitarfélaga" xr:uid="{2EB0B42B-2F99-44CC-9260-47CB2684A62E}"/>
    <hyperlink ref="C7" location="'1-3'!A1" display="Skuldir ríkissjóðs eru stöðugar sem hlutfall af VLF" xr:uid="{BA613E6D-B004-47CD-93FB-71D601B210E8}"/>
    <hyperlink ref="C21" location="'2_3-1'!A1" display="Landsframleiðsla í mismunandi sviðsmyndum" xr:uid="{5B2877D3-E111-47DE-B420-D7EF9671E941}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52B38-86AA-4B88-9909-D85C2AD5FE98}">
  <dimension ref="A1:C6"/>
  <sheetViews>
    <sheetView workbookViewId="0"/>
  </sheetViews>
  <sheetFormatPr defaultRowHeight="15" x14ac:dyDescent="0.25"/>
  <cols>
    <col min="1" max="1" width="50.5703125" style="5" bestFit="1" customWidth="1"/>
    <col min="2" max="2" width="8.85546875" style="5" customWidth="1"/>
    <col min="3" max="3" width="10.42578125" style="5" bestFit="1" customWidth="1"/>
    <col min="4" max="16384" width="9.140625" style="5"/>
  </cols>
  <sheetData>
    <row r="1" spans="1:3" x14ac:dyDescent="0.25">
      <c r="B1" s="5" t="s">
        <v>36</v>
      </c>
    </row>
    <row r="2" spans="1:3" x14ac:dyDescent="0.25">
      <c r="A2" s="5" t="s">
        <v>28</v>
      </c>
      <c r="B2" s="5">
        <v>108</v>
      </c>
      <c r="C2" s="5" t="s">
        <v>29</v>
      </c>
    </row>
    <row r="3" spans="1:3" x14ac:dyDescent="0.25">
      <c r="A3" s="5" t="s">
        <v>30</v>
      </c>
      <c r="B3" s="5">
        <v>156</v>
      </c>
      <c r="C3" s="5" t="s">
        <v>31</v>
      </c>
    </row>
    <row r="5" spans="1:3" x14ac:dyDescent="0.25">
      <c r="A5" s="5" t="s">
        <v>32</v>
      </c>
      <c r="B5" s="5">
        <v>208</v>
      </c>
      <c r="C5" s="5" t="s">
        <v>33</v>
      </c>
    </row>
    <row r="6" spans="1:3" x14ac:dyDescent="0.25">
      <c r="A6" s="5" t="s">
        <v>34</v>
      </c>
      <c r="B6" s="5">
        <v>211</v>
      </c>
      <c r="C6" s="5" t="s">
        <v>35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DBCA8-39AD-4D77-9E51-D262EC747600}">
  <dimension ref="A1:H24"/>
  <sheetViews>
    <sheetView zoomScaleNormal="100" workbookViewId="0"/>
  </sheetViews>
  <sheetFormatPr defaultRowHeight="15" x14ac:dyDescent="0.25"/>
  <cols>
    <col min="1" max="2" width="25" style="5" bestFit="1" customWidth="1"/>
    <col min="3" max="16384" width="9.140625" style="5"/>
  </cols>
  <sheetData>
    <row r="1" spans="1:2" x14ac:dyDescent="0.25">
      <c r="B1" s="5" t="s">
        <v>37</v>
      </c>
    </row>
    <row r="2" spans="1:2" x14ac:dyDescent="0.25">
      <c r="A2" s="5">
        <v>2022</v>
      </c>
      <c r="B2" s="13">
        <v>10.199999999999999</v>
      </c>
    </row>
    <row r="3" spans="1:2" x14ac:dyDescent="0.25">
      <c r="A3" s="5">
        <v>2023</v>
      </c>
      <c r="B3" s="13">
        <v>18.399999999999999</v>
      </c>
    </row>
    <row r="4" spans="1:2" x14ac:dyDescent="0.25">
      <c r="A4" s="5">
        <v>2024</v>
      </c>
      <c r="B4" s="13">
        <v>28.631</v>
      </c>
    </row>
    <row r="5" spans="1:2" x14ac:dyDescent="0.25">
      <c r="A5" s="5">
        <v>2025</v>
      </c>
      <c r="B5" s="13">
        <v>27.196999999999999</v>
      </c>
    </row>
    <row r="6" spans="1:2" x14ac:dyDescent="0.25">
      <c r="A6" s="5">
        <v>2026</v>
      </c>
      <c r="B6" s="13">
        <v>31.323</v>
      </c>
    </row>
    <row r="7" spans="1:2" x14ac:dyDescent="0.25">
      <c r="A7" s="5">
        <v>2027</v>
      </c>
      <c r="B7" s="13">
        <v>16.963999999999999</v>
      </c>
    </row>
    <row r="8" spans="1:2" x14ac:dyDescent="0.25">
      <c r="A8" s="5">
        <v>2028</v>
      </c>
      <c r="B8" s="13">
        <v>26.472999999999999</v>
      </c>
    </row>
    <row r="24" spans="2:8" x14ac:dyDescent="0.25">
      <c r="B24" s="13"/>
      <c r="C24" s="13"/>
      <c r="D24" s="13"/>
      <c r="E24" s="13"/>
      <c r="F24" s="13"/>
      <c r="G24" s="13"/>
      <c r="H24" s="13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64D01-4D9E-4A6F-AA8D-E6D1A4007465}">
  <dimension ref="A1:P43"/>
  <sheetViews>
    <sheetView workbookViewId="0"/>
  </sheetViews>
  <sheetFormatPr defaultRowHeight="15" x14ac:dyDescent="0.25"/>
  <cols>
    <col min="1" max="1" width="22.7109375" bestFit="1" customWidth="1"/>
    <col min="2" max="3" width="12" bestFit="1" customWidth="1"/>
  </cols>
  <sheetData>
    <row r="1" spans="1:13" x14ac:dyDescent="0.25">
      <c r="B1" t="s">
        <v>1</v>
      </c>
      <c r="C1" t="s">
        <v>2</v>
      </c>
    </row>
    <row r="2" spans="1:13" x14ac:dyDescent="0.25">
      <c r="A2">
        <v>2017</v>
      </c>
      <c r="B2">
        <v>100</v>
      </c>
      <c r="C2">
        <v>100</v>
      </c>
    </row>
    <row r="3" spans="1:13" x14ac:dyDescent="0.25">
      <c r="A3">
        <v>2018</v>
      </c>
      <c r="B3">
        <v>104.52732003469211</v>
      </c>
      <c r="C3">
        <v>104.89346334416759</v>
      </c>
      <c r="I3" s="1"/>
      <c r="J3" s="1"/>
      <c r="K3" s="1"/>
      <c r="L3" s="1"/>
      <c r="M3" s="1"/>
    </row>
    <row r="4" spans="1:13" x14ac:dyDescent="0.25">
      <c r="A4">
        <v>2019</v>
      </c>
      <c r="B4">
        <v>105.01300954032958</v>
      </c>
      <c r="C4">
        <v>106.7894546767786</v>
      </c>
    </row>
    <row r="5" spans="1:13" x14ac:dyDescent="0.25">
      <c r="A5">
        <v>2020</v>
      </c>
      <c r="B5">
        <v>103.08759757155248</v>
      </c>
      <c r="C5">
        <v>99.05200433369447</v>
      </c>
    </row>
    <row r="6" spans="1:13" x14ac:dyDescent="0.25">
      <c r="A6">
        <v>2021</v>
      </c>
      <c r="B6">
        <v>109.55767562879444</v>
      </c>
      <c r="C6">
        <v>103.34055615745757</v>
      </c>
    </row>
    <row r="7" spans="1:13" x14ac:dyDescent="0.25">
      <c r="A7">
        <v>2022</v>
      </c>
      <c r="B7">
        <v>116.53946227233305</v>
      </c>
      <c r="C7">
        <v>110.00361141206211</v>
      </c>
    </row>
    <row r="8" spans="1:13" x14ac:dyDescent="0.25">
      <c r="A8">
        <v>2023</v>
      </c>
      <c r="B8">
        <v>119.56948829141369</v>
      </c>
      <c r="C8">
        <v>114.18374864572047</v>
      </c>
    </row>
    <row r="27" spans="13:16" x14ac:dyDescent="0.25">
      <c r="N27" s="1"/>
      <c r="O27" s="1"/>
      <c r="P27" s="1"/>
    </row>
    <row r="28" spans="13:16" x14ac:dyDescent="0.25">
      <c r="M28" s="1"/>
      <c r="N28" s="2"/>
      <c r="O28" s="2"/>
      <c r="P28" s="2"/>
    </row>
    <row r="29" spans="13:16" x14ac:dyDescent="0.25">
      <c r="M29" s="1"/>
      <c r="N29" s="2"/>
      <c r="O29" s="2"/>
      <c r="P29" s="2"/>
    </row>
    <row r="31" spans="13:16" x14ac:dyDescent="0.25">
      <c r="M31" s="1"/>
    </row>
    <row r="32" spans="13:16" x14ac:dyDescent="0.25">
      <c r="M32" s="1"/>
    </row>
    <row r="34" spans="13:16" x14ac:dyDescent="0.25">
      <c r="M34" s="1"/>
      <c r="N34" s="3"/>
      <c r="O34" s="3"/>
      <c r="P34" s="3"/>
    </row>
    <row r="37" spans="13:16" x14ac:dyDescent="0.25">
      <c r="N37" s="1"/>
      <c r="O37" s="1"/>
      <c r="P37" s="1"/>
    </row>
    <row r="38" spans="13:16" x14ac:dyDescent="0.25">
      <c r="M38" s="1"/>
      <c r="N38" s="2"/>
      <c r="O38" s="2"/>
      <c r="P38" s="2"/>
    </row>
    <row r="39" spans="13:16" x14ac:dyDescent="0.25">
      <c r="M39" s="1"/>
      <c r="N39" s="2"/>
      <c r="O39" s="2"/>
      <c r="P39" s="2"/>
    </row>
    <row r="41" spans="13:16" x14ac:dyDescent="0.25">
      <c r="N41" s="1"/>
      <c r="O41" s="1"/>
      <c r="P41" s="1"/>
    </row>
    <row r="42" spans="13:16" x14ac:dyDescent="0.25">
      <c r="M42" s="1"/>
    </row>
    <row r="43" spans="13:16" x14ac:dyDescent="0.25">
      <c r="M43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0C506-2CFA-4C1A-91E8-0FA82A0B1C9E}">
  <dimension ref="A1:K37"/>
  <sheetViews>
    <sheetView zoomScale="110" zoomScaleNormal="110" workbookViewId="0"/>
  </sheetViews>
  <sheetFormatPr defaultRowHeight="15" x14ac:dyDescent="0.25"/>
  <cols>
    <col min="1" max="1" width="10.42578125" style="5" bestFit="1" customWidth="1"/>
    <col min="2" max="2" width="19.7109375" style="5" bestFit="1" customWidth="1"/>
    <col min="3" max="3" width="34.85546875" style="5" bestFit="1" customWidth="1"/>
    <col min="4" max="4" width="15.7109375" style="5" bestFit="1" customWidth="1"/>
    <col min="5" max="6" width="19.5703125" style="5" bestFit="1" customWidth="1"/>
    <col min="7" max="7" width="9.140625" style="5"/>
    <col min="8" max="8" width="13.28515625" style="5" bestFit="1" customWidth="1"/>
    <col min="9" max="16384" width="9.140625" style="5"/>
  </cols>
  <sheetData>
    <row r="1" spans="1:11" ht="18" customHeight="1" x14ac:dyDescent="0.25">
      <c r="A1" s="5" t="s">
        <v>3</v>
      </c>
      <c r="B1" s="5" t="s">
        <v>4</v>
      </c>
      <c r="C1" s="5" t="s">
        <v>5</v>
      </c>
      <c r="D1" s="5" t="s">
        <v>6</v>
      </c>
      <c r="E1" s="5" t="s">
        <v>7</v>
      </c>
      <c r="F1" s="5" t="s">
        <v>8</v>
      </c>
    </row>
    <row r="2" spans="1:11" x14ac:dyDescent="0.25">
      <c r="A2" s="6">
        <v>43831</v>
      </c>
      <c r="B2" s="7">
        <v>-387.9525322246991</v>
      </c>
      <c r="C2" s="8">
        <v>-209.36034437339913</v>
      </c>
      <c r="D2" s="8">
        <v>565.92791752090125</v>
      </c>
      <c r="E2" s="8">
        <v>-341.14278195897396</v>
      </c>
      <c r="F2" s="8">
        <v>-372.52774103617094</v>
      </c>
      <c r="G2" s="8"/>
      <c r="H2" s="8"/>
      <c r="I2" s="8"/>
      <c r="K2" s="8"/>
    </row>
    <row r="3" spans="1:11" x14ac:dyDescent="0.25">
      <c r="A3" s="6">
        <v>43862</v>
      </c>
      <c r="B3" s="7">
        <v>-456.54890681530014</v>
      </c>
      <c r="C3" s="8">
        <v>-41.156848569700742</v>
      </c>
      <c r="D3" s="8">
        <v>1974.211065973097</v>
      </c>
      <c r="E3" s="8">
        <v>-288.03990455365329</v>
      </c>
      <c r="F3" s="8">
        <v>1188.4654060344428</v>
      </c>
      <c r="G3" s="8"/>
      <c r="H3" s="8"/>
      <c r="I3" s="8"/>
    </row>
    <row r="4" spans="1:11" x14ac:dyDescent="0.25">
      <c r="A4" s="6">
        <v>43891</v>
      </c>
      <c r="B4" s="7">
        <v>-1291.2138598037964</v>
      </c>
      <c r="C4" s="8">
        <v>-299.04680313129938</v>
      </c>
      <c r="D4" s="8">
        <v>635.89857564499835</v>
      </c>
      <c r="E4" s="8">
        <v>-927.31591976030495</v>
      </c>
      <c r="F4" s="8">
        <v>-1881.6780070504024</v>
      </c>
      <c r="G4" s="8"/>
      <c r="H4" s="8"/>
      <c r="I4" s="8"/>
    </row>
    <row r="5" spans="1:11" x14ac:dyDescent="0.25">
      <c r="A5" s="6">
        <v>43922</v>
      </c>
      <c r="B5" s="7">
        <v>-6534.3597158846023</v>
      </c>
      <c r="C5" s="8">
        <v>-794.96044321500085</v>
      </c>
      <c r="D5" s="8">
        <v>-282.02768804470543</v>
      </c>
      <c r="E5" s="8">
        <v>-1591.3566567102121</v>
      </c>
      <c r="F5" s="8">
        <v>-9202.7045038545202</v>
      </c>
      <c r="G5" s="8"/>
      <c r="H5" s="8"/>
      <c r="I5" s="8"/>
    </row>
    <row r="6" spans="1:11" x14ac:dyDescent="0.25">
      <c r="A6" s="6">
        <v>43952</v>
      </c>
      <c r="B6" s="7">
        <v>-7061.1208369313026</v>
      </c>
      <c r="C6" s="8">
        <v>-698.9297046283009</v>
      </c>
      <c r="D6" s="8">
        <v>-955.03796304579737</v>
      </c>
      <c r="E6" s="8">
        <v>-1710.4708621247823</v>
      </c>
      <c r="F6" s="8">
        <v>-10425.559366730184</v>
      </c>
      <c r="G6" s="8"/>
      <c r="H6" s="8"/>
      <c r="I6" s="8"/>
    </row>
    <row r="7" spans="1:11" x14ac:dyDescent="0.25">
      <c r="A7" s="6">
        <v>43983</v>
      </c>
      <c r="B7" s="7">
        <v>-8944.6374127613017</v>
      </c>
      <c r="C7" s="8">
        <v>-687.72563413779972</v>
      </c>
      <c r="D7" s="8">
        <v>4524.2821175073914</v>
      </c>
      <c r="E7" s="8">
        <v>-1453.1759569929231</v>
      </c>
      <c r="F7" s="8">
        <v>-6561.2568863846336</v>
      </c>
      <c r="G7" s="8"/>
      <c r="H7" s="8"/>
      <c r="I7" s="8"/>
    </row>
    <row r="8" spans="1:11" x14ac:dyDescent="0.25">
      <c r="A8" s="6">
        <v>44013</v>
      </c>
      <c r="B8" s="7">
        <v>-9265.1897141247027</v>
      </c>
      <c r="C8" s="8">
        <v>-581.21461303159958</v>
      </c>
      <c r="D8" s="8">
        <v>5320.1843241446768</v>
      </c>
      <c r="E8" s="8">
        <v>-1609.7096113542202</v>
      </c>
      <c r="F8" s="8">
        <v>-6135.9296143658457</v>
      </c>
      <c r="G8" s="8"/>
      <c r="H8" s="8"/>
      <c r="I8" s="8"/>
    </row>
    <row r="9" spans="1:11" x14ac:dyDescent="0.25">
      <c r="A9" s="6">
        <v>44044</v>
      </c>
      <c r="B9" s="7">
        <v>-9581.9213693458005</v>
      </c>
      <c r="C9" s="8">
        <v>-577.17229559780026</v>
      </c>
      <c r="D9" s="8">
        <v>3068.316100158394</v>
      </c>
      <c r="E9" s="8">
        <v>-1533.611905165651</v>
      </c>
      <c r="F9" s="8">
        <v>-8624.3894699508583</v>
      </c>
      <c r="G9" s="8"/>
      <c r="H9" s="8"/>
      <c r="I9" s="8"/>
    </row>
    <row r="10" spans="1:11" x14ac:dyDescent="0.25">
      <c r="A10" s="6">
        <v>44075</v>
      </c>
      <c r="B10" s="7">
        <v>-11715.689193412607</v>
      </c>
      <c r="C10" s="8">
        <v>-549.38469642570089</v>
      </c>
      <c r="D10" s="8">
        <v>2287.2674622209015</v>
      </c>
      <c r="E10" s="8">
        <v>-1613.3407444184677</v>
      </c>
      <c r="F10" s="8">
        <v>-11591.147172035875</v>
      </c>
      <c r="G10" s="8"/>
      <c r="H10" s="8"/>
      <c r="I10" s="8"/>
    </row>
    <row r="11" spans="1:11" x14ac:dyDescent="0.25">
      <c r="A11" s="6">
        <v>44105</v>
      </c>
      <c r="B11" s="7">
        <v>-12998.756534834201</v>
      </c>
      <c r="C11" s="8">
        <v>-568.28408465669963</v>
      </c>
      <c r="D11" s="8">
        <v>1113.3337306141912</v>
      </c>
      <c r="E11" s="8">
        <v>-1639.1246224234551</v>
      </c>
      <c r="F11" s="8">
        <v>-14092.831511300164</v>
      </c>
      <c r="G11" s="8"/>
      <c r="H11" s="8"/>
      <c r="I11" s="8"/>
    </row>
    <row r="12" spans="1:11" x14ac:dyDescent="0.25">
      <c r="A12" s="6">
        <v>44136</v>
      </c>
      <c r="B12" s="7">
        <v>-13611.970684039901</v>
      </c>
      <c r="C12" s="8">
        <v>-597.49288426289968</v>
      </c>
      <c r="D12" s="8">
        <v>1801.8944320256996</v>
      </c>
      <c r="E12" s="8">
        <v>-1810.905480938331</v>
      </c>
      <c r="F12" s="8">
        <v>-14218.474617215432</v>
      </c>
      <c r="G12" s="8"/>
      <c r="H12" s="8"/>
      <c r="I12" s="8"/>
    </row>
    <row r="13" spans="1:11" x14ac:dyDescent="0.25">
      <c r="A13" s="6">
        <v>44166</v>
      </c>
      <c r="B13" s="7">
        <v>-13814.520286847901</v>
      </c>
      <c r="C13" s="8">
        <v>-549.30353956080035</v>
      </c>
      <c r="D13" s="8">
        <v>2206.4528263801039</v>
      </c>
      <c r="E13" s="8">
        <v>-1749.9263634009535</v>
      </c>
      <c r="F13" s="8">
        <v>-13907.29736342955</v>
      </c>
      <c r="G13" s="8"/>
      <c r="H13" s="8"/>
      <c r="I13" s="8"/>
    </row>
    <row r="14" spans="1:11" x14ac:dyDescent="0.25">
      <c r="A14" s="6">
        <v>44197</v>
      </c>
      <c r="B14" s="7">
        <v>-13875.545080358203</v>
      </c>
      <c r="C14" s="8">
        <v>-527.47626256180047</v>
      </c>
      <c r="D14" s="8">
        <v>1796.3894623505912</v>
      </c>
      <c r="E14" s="8">
        <v>-1689.7057804204701</v>
      </c>
      <c r="F14" s="8">
        <v>-14296.337660989882</v>
      </c>
      <c r="G14" s="8"/>
      <c r="H14" s="8"/>
      <c r="I14" s="8"/>
    </row>
    <row r="15" spans="1:11" x14ac:dyDescent="0.25">
      <c r="A15" s="6">
        <v>44228</v>
      </c>
      <c r="B15" s="7">
        <v>-13615.542433573703</v>
      </c>
      <c r="C15" s="8">
        <v>-371.50934425689957</v>
      </c>
      <c r="D15" s="8">
        <v>2086.8709306933015</v>
      </c>
      <c r="E15" s="8">
        <v>-1297.7214085890391</v>
      </c>
      <c r="F15" s="8">
        <v>-13197.90225572634</v>
      </c>
      <c r="G15" s="8"/>
      <c r="H15" s="8"/>
      <c r="I15" s="8"/>
    </row>
    <row r="16" spans="1:11" x14ac:dyDescent="0.25">
      <c r="A16" s="6">
        <v>44256</v>
      </c>
      <c r="B16" s="7">
        <v>-12753.959510870802</v>
      </c>
      <c r="C16" s="8">
        <v>-271.44572807330042</v>
      </c>
      <c r="D16" s="8">
        <v>2400.0992280460923</v>
      </c>
      <c r="E16" s="8">
        <v>-1084.9875733929875</v>
      </c>
      <c r="F16" s="8">
        <v>-11710.293584290997</v>
      </c>
      <c r="G16" s="8"/>
      <c r="H16" s="8"/>
      <c r="I16" s="8"/>
    </row>
    <row r="17" spans="1:9" x14ac:dyDescent="0.25">
      <c r="A17" s="6">
        <v>44287</v>
      </c>
      <c r="B17" s="7">
        <v>-12792.8424240897</v>
      </c>
      <c r="C17" s="8">
        <v>-99.020438525099962</v>
      </c>
      <c r="D17" s="8">
        <v>2594.4363994963933</v>
      </c>
      <c r="E17" s="8">
        <v>-1034.3160448616336</v>
      </c>
      <c r="F17" s="8">
        <v>-11331.742507980041</v>
      </c>
      <c r="G17" s="8"/>
      <c r="H17" s="8"/>
      <c r="I17" s="8"/>
    </row>
    <row r="18" spans="1:9" x14ac:dyDescent="0.25">
      <c r="A18" s="6">
        <v>44317</v>
      </c>
      <c r="B18" s="7">
        <v>-10763.436659321596</v>
      </c>
      <c r="C18" s="8">
        <v>138.16295786639967</v>
      </c>
      <c r="D18" s="8">
        <v>3310.4790727979998</v>
      </c>
      <c r="E18" s="8">
        <v>-532.43253147202131</v>
      </c>
      <c r="F18" s="8">
        <v>-7847.2271601292177</v>
      </c>
      <c r="G18" s="8"/>
      <c r="H18" s="8"/>
      <c r="I18" s="8"/>
    </row>
    <row r="19" spans="1:9" x14ac:dyDescent="0.25">
      <c r="A19" s="6">
        <v>44348</v>
      </c>
      <c r="B19" s="7">
        <v>-9214.454614457507</v>
      </c>
      <c r="C19" s="8">
        <v>286.97155322859908</v>
      </c>
      <c r="D19" s="8">
        <v>4325.0837796357955</v>
      </c>
      <c r="E19" s="8">
        <v>-388.87772395135289</v>
      </c>
      <c r="F19" s="8">
        <v>-4991.2770055444653</v>
      </c>
      <c r="G19" s="8"/>
      <c r="H19" s="8"/>
      <c r="I19" s="8"/>
    </row>
    <row r="20" spans="1:9" x14ac:dyDescent="0.25">
      <c r="A20" s="6">
        <v>44378</v>
      </c>
      <c r="B20" s="7">
        <v>-7632.0613835915028</v>
      </c>
      <c r="C20" s="8">
        <v>285.43167371560048</v>
      </c>
      <c r="D20" s="8">
        <v>4778.0450314532936</v>
      </c>
      <c r="E20" s="8">
        <v>-293.11285090821502</v>
      </c>
      <c r="F20" s="8">
        <v>-2861.6975293308237</v>
      </c>
      <c r="G20" s="8"/>
      <c r="H20" s="8"/>
      <c r="I20" s="8"/>
    </row>
    <row r="21" spans="1:9" x14ac:dyDescent="0.25">
      <c r="A21" s="6">
        <v>44409</v>
      </c>
      <c r="B21" s="7">
        <v>-6580.2722419253005</v>
      </c>
      <c r="C21" s="8">
        <v>375.98780656969939</v>
      </c>
      <c r="D21" s="8">
        <v>4574.9288246702054</v>
      </c>
      <c r="E21" s="8">
        <v>-306.57930986394149</v>
      </c>
      <c r="F21" s="8">
        <v>-1935.9349205493372</v>
      </c>
      <c r="G21" s="8"/>
      <c r="H21" s="8"/>
      <c r="I21" s="8"/>
    </row>
    <row r="22" spans="1:9" x14ac:dyDescent="0.25">
      <c r="A22" s="6">
        <v>44440</v>
      </c>
      <c r="B22" s="7">
        <v>-5553.6359012602006</v>
      </c>
      <c r="C22" s="8">
        <v>437.73964861079912</v>
      </c>
      <c r="D22" s="8">
        <v>4081.3792774134927</v>
      </c>
      <c r="E22" s="8">
        <v>-185.17772710232339</v>
      </c>
      <c r="F22" s="8">
        <v>-1219.6947023382322</v>
      </c>
      <c r="G22" s="8"/>
      <c r="H22" s="8"/>
      <c r="I22" s="8"/>
    </row>
    <row r="23" spans="1:9" x14ac:dyDescent="0.25">
      <c r="A23" s="6">
        <v>44470</v>
      </c>
      <c r="B23" s="7">
        <v>-4339.8493425927009</v>
      </c>
      <c r="C23" s="8">
        <v>553.05992617700031</v>
      </c>
      <c r="D23" s="8">
        <v>4799.8366765679966</v>
      </c>
      <c r="E23" s="8">
        <v>-82.790454556457007</v>
      </c>
      <c r="F23" s="8">
        <v>930.25680559583907</v>
      </c>
      <c r="G23" s="8"/>
      <c r="H23" s="8"/>
      <c r="I23" s="8"/>
    </row>
    <row r="24" spans="1:9" x14ac:dyDescent="0.25">
      <c r="A24" s="6">
        <v>44501</v>
      </c>
      <c r="B24" s="7">
        <v>-3986.0290684855026</v>
      </c>
      <c r="C24" s="8">
        <v>671.1555438014002</v>
      </c>
      <c r="D24" s="8">
        <v>4401.5067593450949</v>
      </c>
      <c r="E24" s="8">
        <v>299.27411241348773</v>
      </c>
      <c r="F24" s="8">
        <v>1385.9073470744802</v>
      </c>
      <c r="G24" s="8"/>
      <c r="H24" s="8"/>
      <c r="I24" s="8"/>
    </row>
    <row r="25" spans="1:9" x14ac:dyDescent="0.25">
      <c r="A25" s="6">
        <v>44531</v>
      </c>
      <c r="B25" s="7">
        <v>-3668.3728979961015</v>
      </c>
      <c r="C25" s="8">
        <v>839.92447702070058</v>
      </c>
      <c r="D25" s="8">
        <v>4307.4414833367919</v>
      </c>
      <c r="E25" s="8">
        <v>545.60516145316979</v>
      </c>
      <c r="F25" s="8">
        <v>2024.5982238145607</v>
      </c>
      <c r="G25" s="8"/>
      <c r="H25" s="8"/>
      <c r="I25" s="8"/>
    </row>
    <row r="26" spans="1:9" x14ac:dyDescent="0.25">
      <c r="A26" s="6">
        <v>44562</v>
      </c>
      <c r="B26" s="7">
        <v>-4621.9555855375002</v>
      </c>
      <c r="C26" s="8">
        <v>1047.7818628369005</v>
      </c>
      <c r="D26" s="8">
        <v>5040.7841403495986</v>
      </c>
      <c r="E26" s="8">
        <v>709.72948868560843</v>
      </c>
      <c r="F26" s="8">
        <v>2176.3399063346073</v>
      </c>
      <c r="G26" s="8"/>
      <c r="H26" s="8"/>
      <c r="I26" s="8"/>
    </row>
    <row r="27" spans="1:9" x14ac:dyDescent="0.25">
      <c r="A27" s="6">
        <v>44593</v>
      </c>
      <c r="B27" s="7">
        <v>-4225.492618700202</v>
      </c>
      <c r="C27" s="8">
        <v>1145.3619308788002</v>
      </c>
      <c r="D27" s="8">
        <v>5203.0308343341021</v>
      </c>
      <c r="E27" s="8">
        <v>643.95379938492715</v>
      </c>
      <c r="F27" s="8">
        <v>2766.8539458976275</v>
      </c>
      <c r="G27" s="8"/>
      <c r="H27" s="8"/>
      <c r="I27" s="8"/>
    </row>
    <row r="28" spans="1:9" x14ac:dyDescent="0.25">
      <c r="A28" s="6">
        <v>44621</v>
      </c>
      <c r="B28" s="7">
        <v>-2249.2441183918017</v>
      </c>
      <c r="C28" s="8">
        <v>1387.2226876105997</v>
      </c>
      <c r="D28" s="8">
        <v>5522.3438637338986</v>
      </c>
      <c r="E28" s="8">
        <v>1067.7452777327285</v>
      </c>
      <c r="F28" s="8">
        <v>5728.0677106854255</v>
      </c>
      <c r="G28" s="8"/>
      <c r="H28" s="8"/>
      <c r="I28" s="8"/>
    </row>
    <row r="29" spans="1:9" x14ac:dyDescent="0.25">
      <c r="A29" s="6">
        <v>44652</v>
      </c>
      <c r="B29" s="7">
        <v>-1099.0375783518029</v>
      </c>
      <c r="C29" s="8">
        <v>1603.454600220899</v>
      </c>
      <c r="D29" s="8">
        <v>5296.0895108247933</v>
      </c>
      <c r="E29" s="8">
        <v>1007.1224396590783</v>
      </c>
      <c r="F29" s="8">
        <v>6807.628972352968</v>
      </c>
      <c r="G29" s="8"/>
      <c r="H29" s="8"/>
      <c r="I29" s="8"/>
    </row>
    <row r="30" spans="1:9" x14ac:dyDescent="0.25">
      <c r="A30" s="6">
        <v>44682</v>
      </c>
      <c r="B30" s="7">
        <v>863.50430810119724</v>
      </c>
      <c r="C30" s="8">
        <v>1770.7505493827994</v>
      </c>
      <c r="D30" s="8">
        <v>6464.4995267863997</v>
      </c>
      <c r="E30" s="8">
        <v>818.82716188559789</v>
      </c>
      <c r="F30" s="8">
        <v>9917.5815461559941</v>
      </c>
      <c r="G30" s="8"/>
      <c r="H30" s="8"/>
      <c r="I30" s="8"/>
    </row>
    <row r="31" spans="1:9" x14ac:dyDescent="0.25">
      <c r="A31" s="6">
        <v>44713</v>
      </c>
      <c r="B31" s="7">
        <v>-175.59128234860327</v>
      </c>
      <c r="C31" s="8">
        <v>1825.9667271596009</v>
      </c>
      <c r="D31" s="8">
        <v>3788.3127238867019</v>
      </c>
      <c r="E31" s="8">
        <v>434.0209065057993</v>
      </c>
      <c r="F31" s="8">
        <v>5872.7090752034983</v>
      </c>
      <c r="G31" s="8"/>
      <c r="H31" s="8"/>
      <c r="I31" s="8"/>
    </row>
    <row r="32" spans="1:9" x14ac:dyDescent="0.25">
      <c r="A32" s="6">
        <v>44743</v>
      </c>
      <c r="B32" s="7">
        <v>-770.92862079600309</v>
      </c>
      <c r="C32" s="8">
        <v>1914.3556587927051</v>
      </c>
      <c r="D32" s="8">
        <v>3691.0268923766998</v>
      </c>
      <c r="E32" s="8">
        <v>340.51481824306802</v>
      </c>
      <c r="F32" s="8">
        <v>5174.9687486164694</v>
      </c>
      <c r="G32" s="8"/>
      <c r="H32" s="8"/>
      <c r="I32" s="8"/>
    </row>
    <row r="33" spans="1:9" x14ac:dyDescent="0.25">
      <c r="A33" s="6">
        <v>44774</v>
      </c>
      <c r="B33" s="7">
        <v>-268.11949212550098</v>
      </c>
      <c r="C33" s="8">
        <v>2058.3314301940991</v>
      </c>
      <c r="D33" s="8">
        <v>4431.1071371980943</v>
      </c>
      <c r="E33" s="8">
        <v>540.5200556973623</v>
      </c>
      <c r="F33" s="8">
        <v>6761.8391309640547</v>
      </c>
      <c r="G33" s="8"/>
      <c r="H33" s="8"/>
      <c r="I33" s="8"/>
    </row>
    <row r="34" spans="1:9" x14ac:dyDescent="0.25">
      <c r="A34" s="6">
        <v>44805</v>
      </c>
      <c r="B34" s="7">
        <v>142.21765122879879</v>
      </c>
      <c r="C34" s="8">
        <v>2167.6910470205985</v>
      </c>
      <c r="D34" s="8">
        <v>5353.5997759384773</v>
      </c>
      <c r="E34" s="8">
        <v>1019.2888645416392</v>
      </c>
      <c r="F34" s="8">
        <v>8682.7973387295133</v>
      </c>
      <c r="G34" s="8"/>
      <c r="H34" s="8"/>
      <c r="I34" s="8"/>
    </row>
    <row r="35" spans="1:9" x14ac:dyDescent="0.25">
      <c r="A35" s="6">
        <v>44835</v>
      </c>
      <c r="B35" s="7">
        <v>596.36909563899826</v>
      </c>
      <c r="C35" s="8">
        <v>2439.4210582527994</v>
      </c>
      <c r="D35" s="8">
        <v>5749.381134377807</v>
      </c>
      <c r="E35" s="8">
        <v>1349.0297015928736</v>
      </c>
      <c r="F35" s="8">
        <v>10134.200989862478</v>
      </c>
      <c r="G35" s="8"/>
      <c r="H35" s="8"/>
      <c r="I35" s="8"/>
    </row>
    <row r="36" spans="1:9" x14ac:dyDescent="0.25">
      <c r="A36" s="6">
        <v>44866</v>
      </c>
      <c r="B36" s="7">
        <v>1410.7593209649967</v>
      </c>
      <c r="C36" s="8">
        <v>2844.7817721899992</v>
      </c>
      <c r="D36" s="8">
        <v>7063.1453816423018</v>
      </c>
      <c r="E36" s="8">
        <v>1965.8284684189584</v>
      </c>
      <c r="F36" s="8">
        <v>13284.514943216256</v>
      </c>
      <c r="G36" s="8"/>
      <c r="H36" s="8"/>
      <c r="I36" s="8"/>
    </row>
    <row r="37" spans="1:9" x14ac:dyDescent="0.25">
      <c r="A37" s="6">
        <v>44896</v>
      </c>
      <c r="B37" s="7">
        <v>1701.1961873103974</v>
      </c>
      <c r="C37" s="8">
        <v>2668.7688026061987</v>
      </c>
      <c r="D37" s="8">
        <v>7780.0952922867873</v>
      </c>
      <c r="E37" s="8">
        <v>1565.0780036763504</v>
      </c>
      <c r="F37" s="8">
        <v>13715.138285879733</v>
      </c>
      <c r="G37" s="8"/>
      <c r="H37" s="8"/>
      <c r="I37" s="8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B6445-23AC-4B83-B141-73B815482300}">
  <dimension ref="A1:F33"/>
  <sheetViews>
    <sheetView workbookViewId="0"/>
  </sheetViews>
  <sheetFormatPr defaultRowHeight="15" x14ac:dyDescent="0.25"/>
  <cols>
    <col min="1" max="1" width="9.140625" bestFit="1" customWidth="1"/>
    <col min="2" max="2" width="25" bestFit="1" customWidth="1"/>
    <col min="3" max="3" width="36.7109375" bestFit="1" customWidth="1"/>
    <col min="4" max="4" width="6" bestFit="1" customWidth="1"/>
    <col min="5" max="5" width="24.140625" bestFit="1" customWidth="1"/>
    <col min="6" max="6" width="13.85546875" bestFit="1" customWidth="1"/>
  </cols>
  <sheetData>
    <row r="1" spans="1:6" x14ac:dyDescent="0.25">
      <c r="B1" t="s">
        <v>37</v>
      </c>
      <c r="C1" t="s">
        <v>62</v>
      </c>
      <c r="D1" t="s">
        <v>63</v>
      </c>
      <c r="E1" t="s">
        <v>64</v>
      </c>
    </row>
    <row r="2" spans="1:6" x14ac:dyDescent="0.25">
      <c r="A2">
        <v>2022</v>
      </c>
      <c r="B2" s="3">
        <v>10.199999999999999</v>
      </c>
      <c r="C2" s="3">
        <v>29.8506</v>
      </c>
      <c r="D2" s="3">
        <v>15.85078</v>
      </c>
      <c r="E2" s="3">
        <v>17.578254999999999</v>
      </c>
    </row>
    <row r="3" spans="1:6" x14ac:dyDescent="0.25">
      <c r="A3">
        <v>2023</v>
      </c>
      <c r="B3" s="3">
        <v>18.399999999999999</v>
      </c>
      <c r="C3" s="3">
        <v>30.175984</v>
      </c>
      <c r="D3" s="3">
        <v>18.5</v>
      </c>
      <c r="E3" s="3">
        <v>27.430861</v>
      </c>
    </row>
    <row r="4" spans="1:6" x14ac:dyDescent="0.25">
      <c r="A4">
        <v>2024</v>
      </c>
      <c r="B4" s="3">
        <v>28.631</v>
      </c>
      <c r="C4" s="3">
        <v>42.849371526056458</v>
      </c>
      <c r="D4" s="3">
        <v>15.5</v>
      </c>
      <c r="E4" s="3">
        <v>35.359120969999999</v>
      </c>
    </row>
    <row r="5" spans="1:6" x14ac:dyDescent="0.25">
      <c r="A5">
        <v>2025</v>
      </c>
      <c r="B5" s="3">
        <v>27.196999999999999</v>
      </c>
      <c r="C5" s="3">
        <v>50.63690806724248</v>
      </c>
      <c r="D5" s="3">
        <v>15.5</v>
      </c>
      <c r="E5" s="3">
        <v>59.493193840000004</v>
      </c>
    </row>
    <row r="6" spans="1:6" x14ac:dyDescent="0.25">
      <c r="A6">
        <v>2026</v>
      </c>
      <c r="B6" s="3">
        <v>31.323</v>
      </c>
      <c r="C6" s="3">
        <v>52.899670613529651</v>
      </c>
      <c r="D6" s="3">
        <v>15.5</v>
      </c>
      <c r="E6" s="3">
        <v>56.350468590000006</v>
      </c>
      <c r="F6" s="3"/>
    </row>
    <row r="7" spans="1:6" x14ac:dyDescent="0.25">
      <c r="B7" s="3"/>
      <c r="C7" s="3"/>
      <c r="D7" s="3"/>
      <c r="E7" s="3"/>
      <c r="F7" s="3"/>
    </row>
    <row r="10" spans="1:6" x14ac:dyDescent="0.25">
      <c r="F10" s="23"/>
    </row>
    <row r="30" spans="2:6" x14ac:dyDescent="0.25">
      <c r="B30" s="3"/>
      <c r="C30" s="3"/>
      <c r="D30" s="3"/>
      <c r="E30" s="3"/>
      <c r="F30" s="3"/>
    </row>
    <row r="31" spans="2:6" x14ac:dyDescent="0.25">
      <c r="B31" s="3"/>
      <c r="C31" s="3"/>
      <c r="D31" s="3"/>
      <c r="E31" s="3"/>
      <c r="F31" s="3"/>
    </row>
    <row r="32" spans="2:6" x14ac:dyDescent="0.25">
      <c r="B32" s="3"/>
      <c r="C32" s="3"/>
      <c r="D32" s="3"/>
      <c r="E32" s="3"/>
      <c r="F32" s="3"/>
    </row>
    <row r="33" spans="2:6" x14ac:dyDescent="0.25">
      <c r="B33" s="3"/>
      <c r="C33" s="3"/>
      <c r="D33" s="3"/>
      <c r="E33" s="3"/>
      <c r="F33" s="3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67D81-3EA1-4573-9292-FBF05836DFF2}">
  <dimension ref="A1:Q124"/>
  <sheetViews>
    <sheetView zoomScale="115" zoomScaleNormal="115" workbookViewId="0"/>
  </sheetViews>
  <sheetFormatPr defaultRowHeight="15" x14ac:dyDescent="0.25"/>
  <cols>
    <col min="1" max="1" width="40.7109375" style="24" customWidth="1"/>
    <col min="2" max="2" width="16.42578125" bestFit="1" customWidth="1"/>
    <col min="3" max="3" width="23" bestFit="1" customWidth="1"/>
    <col min="4" max="4" width="14.42578125" customWidth="1"/>
    <col min="5" max="6" width="9.140625" style="24" customWidth="1"/>
    <col min="7" max="8" width="9.140625" style="24"/>
    <col min="9" max="9" width="9.28515625" style="24" customWidth="1"/>
    <col min="10" max="16384" width="9.140625" style="24"/>
  </cols>
  <sheetData>
    <row r="1" spans="1:15" x14ac:dyDescent="0.25">
      <c r="B1" t="s">
        <v>65</v>
      </c>
    </row>
    <row r="2" spans="1:15" ht="18.75" x14ac:dyDescent="0.3">
      <c r="A2" s="25"/>
      <c r="B2" s="24">
        <v>4.7269642257139841</v>
      </c>
      <c r="D2" s="24"/>
    </row>
    <row r="3" spans="1:15" x14ac:dyDescent="0.25">
      <c r="B3" s="24">
        <v>4.7427315659823766</v>
      </c>
      <c r="C3" s="1"/>
      <c r="D3" s="24"/>
      <c r="F3" s="26"/>
    </row>
    <row r="4" spans="1:15" x14ac:dyDescent="0.25">
      <c r="A4" s="24">
        <v>1996</v>
      </c>
      <c r="B4" s="24">
        <v>4.7500036397559677</v>
      </c>
      <c r="C4" s="3"/>
      <c r="D4" s="3"/>
      <c r="I4" s="26"/>
    </row>
    <row r="5" spans="1:15" x14ac:dyDescent="0.25">
      <c r="B5" s="24">
        <v>4.7536305139337509</v>
      </c>
      <c r="C5" s="3"/>
      <c r="D5" s="3"/>
      <c r="I5" s="26"/>
    </row>
    <row r="6" spans="1:15" x14ac:dyDescent="0.25">
      <c r="B6" s="24">
        <v>4.7587271858980333</v>
      </c>
      <c r="C6" s="3"/>
      <c r="D6" s="3"/>
      <c r="I6" s="26"/>
    </row>
    <row r="7" spans="1:15" x14ac:dyDescent="0.25">
      <c r="B7" s="24">
        <v>4.7696820253306695</v>
      </c>
      <c r="C7" s="3"/>
      <c r="D7" s="3"/>
      <c r="I7" s="26"/>
    </row>
    <row r="8" spans="1:15" x14ac:dyDescent="0.25">
      <c r="A8" s="24">
        <v>1997</v>
      </c>
      <c r="B8" s="24">
        <v>4.7806907740173807</v>
      </c>
      <c r="C8" s="3"/>
      <c r="D8" s="3"/>
      <c r="I8" s="26"/>
    </row>
    <row r="9" spans="1:15" x14ac:dyDescent="0.25">
      <c r="B9" s="24">
        <v>4.7933106098610123</v>
      </c>
      <c r="C9" s="3"/>
      <c r="D9" s="3"/>
      <c r="I9" s="26"/>
    </row>
    <row r="10" spans="1:15" x14ac:dyDescent="0.25">
      <c r="B10" s="24">
        <v>4.8039839659515442</v>
      </c>
      <c r="C10" s="3"/>
      <c r="D10" s="3"/>
      <c r="I10" s="26"/>
    </row>
    <row r="11" spans="1:15" x14ac:dyDescent="0.25">
      <c r="B11" s="24">
        <v>4.8020799535393888</v>
      </c>
      <c r="C11" s="3"/>
      <c r="D11" s="3"/>
      <c r="I11" s="26"/>
      <c r="O11" s="27"/>
    </row>
    <row r="12" spans="1:15" x14ac:dyDescent="0.25">
      <c r="A12" s="24">
        <v>1998</v>
      </c>
      <c r="B12" s="24">
        <v>4.8202494773764846</v>
      </c>
      <c r="C12" s="3"/>
      <c r="D12" s="3"/>
      <c r="I12" s="26"/>
      <c r="O12" s="27"/>
    </row>
    <row r="13" spans="1:15" x14ac:dyDescent="0.25">
      <c r="B13" s="24">
        <v>4.8388871413297014</v>
      </c>
      <c r="C13" s="3"/>
      <c r="D13" s="3"/>
      <c r="I13" s="26"/>
      <c r="O13" s="27"/>
    </row>
    <row r="14" spans="1:15" x14ac:dyDescent="0.25">
      <c r="B14" s="24">
        <v>4.8576041265491154</v>
      </c>
      <c r="C14" s="3"/>
      <c r="D14" s="3"/>
      <c r="I14" s="26"/>
      <c r="O14" s="27"/>
    </row>
    <row r="15" spans="1:15" x14ac:dyDescent="0.25">
      <c r="B15" s="24">
        <v>4.8810369001106251</v>
      </c>
      <c r="C15" s="3"/>
      <c r="D15" s="3"/>
      <c r="I15" s="26"/>
      <c r="O15" s="27"/>
    </row>
    <row r="16" spans="1:15" x14ac:dyDescent="0.25">
      <c r="A16" s="24">
        <v>1999</v>
      </c>
      <c r="B16" s="24">
        <v>4.8749830362942026</v>
      </c>
      <c r="C16" s="3"/>
      <c r="D16" s="3"/>
      <c r="I16" s="26"/>
      <c r="O16" s="27"/>
    </row>
    <row r="17" spans="1:15" x14ac:dyDescent="0.25">
      <c r="B17" s="24">
        <v>4.8724121081150216</v>
      </c>
      <c r="C17" s="3"/>
      <c r="D17" s="3"/>
      <c r="I17" s="26"/>
      <c r="O17" s="27"/>
    </row>
    <row r="18" spans="1:15" x14ac:dyDescent="0.25">
      <c r="B18" s="24">
        <v>4.8717895890358518</v>
      </c>
      <c r="C18" s="3"/>
      <c r="D18" s="3"/>
      <c r="I18" s="26"/>
      <c r="O18" s="27"/>
    </row>
    <row r="19" spans="1:15" x14ac:dyDescent="0.25">
      <c r="B19" s="24">
        <v>4.8711548307780683</v>
      </c>
      <c r="C19" s="3"/>
      <c r="D19" s="3"/>
      <c r="I19" s="26"/>
      <c r="O19" s="27"/>
    </row>
    <row r="20" spans="1:15" x14ac:dyDescent="0.25">
      <c r="A20" s="24">
        <v>2000</v>
      </c>
      <c r="B20" s="24">
        <v>4.8790097695289196</v>
      </c>
      <c r="C20" s="3"/>
      <c r="D20" s="3"/>
      <c r="I20" s="26"/>
      <c r="O20" s="27"/>
    </row>
    <row r="21" spans="1:15" x14ac:dyDescent="0.25">
      <c r="B21" s="24">
        <v>4.8952225476158366</v>
      </c>
      <c r="C21" s="3"/>
      <c r="D21" s="3"/>
      <c r="I21" s="26"/>
      <c r="O21" s="27"/>
    </row>
    <row r="22" spans="1:15" x14ac:dyDescent="0.25">
      <c r="B22" s="24">
        <v>4.9002929106005064</v>
      </c>
      <c r="C22" s="3"/>
      <c r="D22" s="3"/>
      <c r="I22" s="26"/>
      <c r="O22" s="27"/>
    </row>
    <row r="23" spans="1:15" x14ac:dyDescent="0.25">
      <c r="B23" s="24">
        <v>4.9034212966490518</v>
      </c>
      <c r="C23" s="3"/>
      <c r="D23" s="3"/>
      <c r="I23" s="26"/>
      <c r="O23" s="27"/>
    </row>
    <row r="24" spans="1:15" x14ac:dyDescent="0.25">
      <c r="A24" s="24">
        <v>2001</v>
      </c>
      <c r="B24" s="24">
        <v>4.9174877541655109</v>
      </c>
      <c r="C24" s="3"/>
      <c r="D24" s="3"/>
      <c r="I24" s="26"/>
      <c r="O24" s="27"/>
    </row>
    <row r="25" spans="1:15" x14ac:dyDescent="0.25">
      <c r="B25" s="24">
        <v>4.920506523957882</v>
      </c>
      <c r="C25" s="3"/>
      <c r="D25" s="3"/>
      <c r="I25" s="26"/>
      <c r="O25" s="27"/>
    </row>
    <row r="26" spans="1:15" x14ac:dyDescent="0.25">
      <c r="B26" s="24">
        <v>4.9372147863392621</v>
      </c>
      <c r="C26" s="3"/>
      <c r="D26" s="3"/>
      <c r="I26" s="26"/>
      <c r="O26" s="27"/>
    </row>
    <row r="27" spans="1:15" x14ac:dyDescent="0.25">
      <c r="B27" s="24">
        <v>4.9433682337098235</v>
      </c>
      <c r="C27" s="3"/>
      <c r="D27" s="3"/>
      <c r="I27" s="26"/>
      <c r="O27" s="27"/>
    </row>
    <row r="28" spans="1:15" x14ac:dyDescent="0.25">
      <c r="A28" s="24">
        <v>2002</v>
      </c>
      <c r="B28" s="24">
        <v>4.9465053478946874</v>
      </c>
      <c r="C28" s="3"/>
      <c r="D28" s="3"/>
      <c r="I28" s="26"/>
      <c r="O28" s="27"/>
    </row>
    <row r="29" spans="1:15" x14ac:dyDescent="0.25">
      <c r="B29" s="24">
        <v>4.9550104042265879</v>
      </c>
      <c r="C29" s="3"/>
      <c r="D29" s="3"/>
      <c r="I29" s="26"/>
      <c r="O29" s="27"/>
    </row>
    <row r="30" spans="1:15" x14ac:dyDescent="0.25">
      <c r="B30" s="24">
        <v>4.9561958221360838</v>
      </c>
      <c r="C30" s="3"/>
      <c r="D30" s="3"/>
      <c r="I30" s="26"/>
      <c r="O30" s="27"/>
    </row>
    <row r="31" spans="1:15" x14ac:dyDescent="0.25">
      <c r="B31" s="24">
        <v>4.9804829627281535</v>
      </c>
      <c r="C31" s="3"/>
      <c r="D31" s="3"/>
      <c r="I31" s="26"/>
      <c r="O31" s="27"/>
    </row>
    <row r="32" spans="1:15" x14ac:dyDescent="0.25">
      <c r="A32" s="24">
        <v>2003</v>
      </c>
      <c r="B32" s="24">
        <v>4.984966790805947</v>
      </c>
      <c r="C32" s="3"/>
      <c r="D32" s="3"/>
      <c r="I32" s="26"/>
      <c r="O32" s="27"/>
    </row>
    <row r="33" spans="1:15" x14ac:dyDescent="0.25">
      <c r="B33" s="24">
        <v>4.9876546248033353</v>
      </c>
      <c r="C33" s="3"/>
      <c r="D33" s="3"/>
      <c r="I33" s="26"/>
      <c r="O33" s="27"/>
    </row>
    <row r="34" spans="1:15" x14ac:dyDescent="0.25">
      <c r="B34" s="24">
        <v>4.9888523173544863</v>
      </c>
      <c r="C34" s="3"/>
      <c r="D34" s="3"/>
      <c r="I34" s="26"/>
      <c r="O34" s="27"/>
    </row>
    <row r="35" spans="1:15" x14ac:dyDescent="0.25">
      <c r="B35" s="24">
        <v>5.0016577827120088</v>
      </c>
      <c r="C35" s="3"/>
      <c r="D35" s="3"/>
      <c r="I35" s="26"/>
      <c r="O35" s="27"/>
    </row>
    <row r="36" spans="1:15" x14ac:dyDescent="0.25">
      <c r="A36" s="24">
        <v>2004</v>
      </c>
      <c r="B36" s="24">
        <v>5.0148357505734555</v>
      </c>
      <c r="C36" s="3"/>
      <c r="D36" s="3"/>
      <c r="I36" s="26"/>
      <c r="O36" s="27"/>
    </row>
    <row r="37" spans="1:15" x14ac:dyDescent="0.25">
      <c r="B37" s="24">
        <v>5.0331575149813101</v>
      </c>
      <c r="C37" s="3"/>
      <c r="D37" s="3"/>
      <c r="I37" s="26"/>
      <c r="O37" s="27"/>
    </row>
    <row r="38" spans="1:15" x14ac:dyDescent="0.25">
      <c r="B38" s="24">
        <v>5.0546726268382107</v>
      </c>
      <c r="C38" s="3"/>
      <c r="D38" s="3"/>
      <c r="I38" s="26"/>
      <c r="O38" s="27"/>
    </row>
    <row r="39" spans="1:15" x14ac:dyDescent="0.25">
      <c r="B39" s="24">
        <v>5.0541577535473472</v>
      </c>
      <c r="C39" s="3"/>
      <c r="D39" s="3"/>
      <c r="I39" s="26"/>
      <c r="O39" s="27"/>
    </row>
    <row r="40" spans="1:15" x14ac:dyDescent="0.25">
      <c r="A40" s="24">
        <v>2005</v>
      </c>
      <c r="B40" s="24">
        <v>5.0699869602362631</v>
      </c>
      <c r="C40" s="3"/>
      <c r="D40" s="3"/>
      <c r="I40" s="26"/>
      <c r="O40" s="27"/>
    </row>
    <row r="41" spans="1:15" x14ac:dyDescent="0.25">
      <c r="B41" s="24">
        <v>5.0820167997306056</v>
      </c>
      <c r="C41" s="3"/>
      <c r="D41" s="3"/>
      <c r="I41" s="26"/>
      <c r="O41" s="27"/>
    </row>
    <row r="42" spans="1:15" x14ac:dyDescent="0.25">
      <c r="B42" s="24">
        <v>5.0839180547870537</v>
      </c>
      <c r="C42" s="3"/>
      <c r="D42" s="3"/>
      <c r="I42" s="26"/>
      <c r="O42" s="27"/>
    </row>
    <row r="43" spans="1:15" x14ac:dyDescent="0.25">
      <c r="B43" s="24">
        <v>5.0942333311215986</v>
      </c>
      <c r="C43" s="3"/>
      <c r="D43" s="3"/>
      <c r="I43" s="26"/>
      <c r="O43" s="27"/>
    </row>
    <row r="44" spans="1:15" x14ac:dyDescent="0.25">
      <c r="A44" s="24">
        <v>2006</v>
      </c>
      <c r="B44" s="24">
        <v>5.1002764302127241</v>
      </c>
      <c r="C44" s="3"/>
      <c r="D44" s="3"/>
      <c r="I44" s="26"/>
      <c r="O44" s="27"/>
    </row>
    <row r="45" spans="1:15" x14ac:dyDescent="0.25">
      <c r="B45" s="24">
        <v>5.1047153693618137</v>
      </c>
      <c r="C45" s="3"/>
      <c r="D45" s="3"/>
      <c r="I45" s="26"/>
      <c r="O45" s="27"/>
    </row>
    <row r="46" spans="1:15" x14ac:dyDescent="0.25">
      <c r="B46" s="24">
        <v>5.1092785865388963</v>
      </c>
      <c r="C46" s="3"/>
      <c r="D46" s="3"/>
      <c r="I46" s="26"/>
      <c r="O46" s="27"/>
    </row>
    <row r="47" spans="1:15" x14ac:dyDescent="0.25">
      <c r="B47" s="24">
        <v>5.114443643721386</v>
      </c>
      <c r="C47" s="3"/>
      <c r="D47" s="3"/>
      <c r="I47" s="26"/>
      <c r="O47" s="27"/>
    </row>
    <row r="48" spans="1:15" x14ac:dyDescent="0.25">
      <c r="A48" s="24">
        <v>2007</v>
      </c>
      <c r="B48" s="24">
        <v>5.1299478247761598</v>
      </c>
      <c r="C48" s="3"/>
      <c r="D48" s="3"/>
      <c r="I48" s="26"/>
      <c r="O48" s="27"/>
    </row>
    <row r="49" spans="1:15" x14ac:dyDescent="0.25">
      <c r="B49" s="24">
        <v>5.1443625312006169</v>
      </c>
      <c r="C49" s="3"/>
      <c r="D49" s="3"/>
      <c r="I49" s="26"/>
      <c r="O49" s="27"/>
    </row>
    <row r="50" spans="1:15" x14ac:dyDescent="0.25">
      <c r="B50" s="24">
        <v>5.1676033431522805</v>
      </c>
      <c r="C50" s="3"/>
      <c r="D50" s="3"/>
      <c r="I50" s="26"/>
      <c r="O50" s="27"/>
    </row>
    <row r="51" spans="1:15" x14ac:dyDescent="0.25">
      <c r="B51" s="24">
        <v>5.1716371067973563</v>
      </c>
      <c r="C51" s="3"/>
      <c r="D51" s="3"/>
      <c r="I51" s="26"/>
      <c r="O51" s="27"/>
    </row>
    <row r="52" spans="1:15" x14ac:dyDescent="0.25">
      <c r="A52" s="24">
        <v>2008</v>
      </c>
      <c r="B52" s="24">
        <v>5.1515303507519343</v>
      </c>
      <c r="C52" s="3"/>
      <c r="D52" s="3"/>
      <c r="I52" s="26"/>
      <c r="O52" s="27"/>
    </row>
    <row r="53" spans="1:15" x14ac:dyDescent="0.25">
      <c r="B53" s="24">
        <v>5.1423716955007626</v>
      </c>
      <c r="C53" s="3"/>
      <c r="D53" s="3"/>
      <c r="I53" s="26"/>
      <c r="O53" s="27"/>
    </row>
    <row r="54" spans="1:15" x14ac:dyDescent="0.25">
      <c r="B54" s="24">
        <v>5.1378625844910886</v>
      </c>
      <c r="C54" s="3"/>
      <c r="D54" s="3"/>
      <c r="I54" s="26"/>
      <c r="O54" s="27"/>
    </row>
    <row r="55" spans="1:15" x14ac:dyDescent="0.25">
      <c r="B55" s="24">
        <v>5.1441310211092679</v>
      </c>
      <c r="C55" s="3"/>
      <c r="D55" s="3"/>
      <c r="I55" s="26"/>
      <c r="O55" s="27"/>
    </row>
    <row r="56" spans="1:15" x14ac:dyDescent="0.25">
      <c r="A56" s="24">
        <v>2009</v>
      </c>
      <c r="B56" s="24">
        <v>5.1752399756886511</v>
      </c>
      <c r="C56" s="3"/>
      <c r="D56" s="3"/>
      <c r="I56" s="26"/>
      <c r="O56" s="27"/>
    </row>
    <row r="57" spans="1:15" x14ac:dyDescent="0.25">
      <c r="B57" s="24">
        <v>5.1956934449435188</v>
      </c>
      <c r="C57" s="3"/>
      <c r="D57" s="3"/>
      <c r="I57" s="26"/>
      <c r="O57" s="27"/>
    </row>
    <row r="58" spans="1:15" x14ac:dyDescent="0.25">
      <c r="B58" s="24">
        <v>5.1998712899427151</v>
      </c>
      <c r="C58" s="3"/>
      <c r="D58" s="3"/>
      <c r="I58" s="26"/>
      <c r="O58" s="27"/>
    </row>
    <row r="59" spans="1:15" x14ac:dyDescent="0.25">
      <c r="B59" s="24">
        <v>5.1945812719203452</v>
      </c>
      <c r="C59" s="3"/>
      <c r="D59" s="3"/>
      <c r="I59" s="26"/>
      <c r="O59" s="27"/>
    </row>
    <row r="60" spans="1:15" x14ac:dyDescent="0.25">
      <c r="A60" s="24">
        <v>2010</v>
      </c>
      <c r="B60" s="24">
        <v>5.1915936128993563</v>
      </c>
      <c r="C60" s="3"/>
      <c r="D60" s="3"/>
      <c r="I60" s="26"/>
      <c r="O60" s="27"/>
    </row>
    <row r="61" spans="1:15" x14ac:dyDescent="0.25">
      <c r="B61" s="24">
        <v>5.1845040561809528</v>
      </c>
      <c r="C61" s="3"/>
      <c r="D61" s="3"/>
      <c r="I61" s="26"/>
      <c r="O61" s="27"/>
    </row>
    <row r="62" spans="1:15" x14ac:dyDescent="0.25">
      <c r="B62" s="24">
        <v>5.189543836433713</v>
      </c>
      <c r="C62" s="3"/>
      <c r="D62" s="3"/>
      <c r="I62" s="26"/>
      <c r="O62" s="27"/>
    </row>
    <row r="63" spans="1:15" x14ac:dyDescent="0.25">
      <c r="B63" s="24">
        <v>5.1998040329072444</v>
      </c>
      <c r="C63" s="3"/>
      <c r="D63" s="3"/>
      <c r="I63" s="26"/>
      <c r="O63" s="27"/>
    </row>
    <row r="64" spans="1:15" x14ac:dyDescent="0.25">
      <c r="A64" s="24">
        <v>2011</v>
      </c>
      <c r="B64" s="24">
        <v>5.1933493784705957</v>
      </c>
      <c r="C64" s="3"/>
      <c r="D64" s="3"/>
      <c r="I64" s="26"/>
      <c r="O64" s="27"/>
    </row>
    <row r="65" spans="1:15" x14ac:dyDescent="0.25">
      <c r="B65" s="24">
        <v>5.1936481129024212</v>
      </c>
      <c r="C65" s="3"/>
      <c r="D65" s="3"/>
      <c r="I65" s="26"/>
      <c r="O65" s="27"/>
    </row>
    <row r="66" spans="1:15" x14ac:dyDescent="0.25">
      <c r="B66" s="24">
        <v>5.190405171766006</v>
      </c>
      <c r="C66" s="3"/>
      <c r="D66" s="3"/>
      <c r="I66" s="26"/>
      <c r="O66" s="27"/>
    </row>
    <row r="67" spans="1:15" x14ac:dyDescent="0.25">
      <c r="B67" s="24">
        <v>5.1894940676815189</v>
      </c>
      <c r="C67" s="3"/>
      <c r="D67" s="3"/>
      <c r="I67" s="26"/>
      <c r="O67" s="27"/>
    </row>
    <row r="68" spans="1:15" x14ac:dyDescent="0.25">
      <c r="A68" s="24">
        <v>2012</v>
      </c>
      <c r="B68" s="24">
        <v>5.1894492462440116</v>
      </c>
      <c r="C68" s="3"/>
      <c r="D68" s="3"/>
      <c r="I68" s="26"/>
      <c r="O68" s="27"/>
    </row>
    <row r="69" spans="1:15" x14ac:dyDescent="0.25">
      <c r="B69" s="24">
        <v>5.192860447599589</v>
      </c>
      <c r="C69" s="3"/>
      <c r="D69" s="3"/>
      <c r="I69" s="26"/>
      <c r="O69" s="27"/>
    </row>
    <row r="70" spans="1:15" x14ac:dyDescent="0.25">
      <c r="B70" s="24">
        <v>5.1918424030221404</v>
      </c>
      <c r="C70" s="3"/>
      <c r="D70" s="3"/>
      <c r="I70" s="26"/>
      <c r="O70" s="27"/>
    </row>
    <row r="71" spans="1:15" x14ac:dyDescent="0.25">
      <c r="B71" s="24">
        <v>5.1988005513871007</v>
      </c>
      <c r="C71" s="3"/>
      <c r="D71" s="3"/>
      <c r="I71" s="26"/>
      <c r="O71" s="27"/>
    </row>
    <row r="72" spans="1:15" x14ac:dyDescent="0.25">
      <c r="A72" s="24">
        <v>2013</v>
      </c>
      <c r="B72" s="24">
        <v>5.2032683644999604</v>
      </c>
      <c r="C72" s="3"/>
      <c r="D72" s="3"/>
      <c r="I72" s="26"/>
      <c r="O72" s="27"/>
    </row>
    <row r="73" spans="1:15" x14ac:dyDescent="0.25">
      <c r="B73" s="24">
        <v>5.2073243587641445</v>
      </c>
      <c r="C73" s="3"/>
      <c r="D73" s="3"/>
      <c r="I73" s="26"/>
      <c r="O73" s="27"/>
    </row>
    <row r="74" spans="1:15" x14ac:dyDescent="0.25">
      <c r="B74" s="24">
        <v>5.212630892266124</v>
      </c>
      <c r="C74" s="3"/>
      <c r="D74" s="3"/>
      <c r="I74" s="26"/>
      <c r="O74" s="27"/>
    </row>
    <row r="75" spans="1:15" x14ac:dyDescent="0.25">
      <c r="B75" s="24">
        <v>5.1985249911919151</v>
      </c>
      <c r="C75" s="3"/>
      <c r="D75" s="3"/>
      <c r="I75" s="26"/>
      <c r="O75" s="27"/>
    </row>
    <row r="76" spans="1:15" x14ac:dyDescent="0.25">
      <c r="A76" s="24">
        <v>2014</v>
      </c>
      <c r="B76" s="24">
        <v>5.2056871397968818</v>
      </c>
      <c r="C76" s="3"/>
      <c r="D76" s="3"/>
      <c r="I76" s="26"/>
      <c r="O76" s="27"/>
    </row>
    <row r="77" spans="1:15" x14ac:dyDescent="0.25">
      <c r="B77" s="24">
        <v>5.2118077010532344</v>
      </c>
      <c r="C77" s="3"/>
      <c r="D77" s="3"/>
      <c r="I77" s="26"/>
      <c r="O77" s="27"/>
    </row>
    <row r="78" spans="1:15" x14ac:dyDescent="0.25">
      <c r="B78" s="24">
        <v>5.2121808795272546</v>
      </c>
      <c r="C78" s="3"/>
      <c r="D78" s="3"/>
      <c r="I78" s="26"/>
      <c r="O78" s="28"/>
    </row>
    <row r="79" spans="1:15" x14ac:dyDescent="0.25">
      <c r="B79" s="24">
        <v>5.2203977367465226</v>
      </c>
      <c r="C79" s="3"/>
      <c r="D79" s="3"/>
      <c r="I79" s="26"/>
      <c r="O79" s="28"/>
    </row>
    <row r="80" spans="1:15" x14ac:dyDescent="0.25">
      <c r="A80" s="24">
        <v>2015</v>
      </c>
      <c r="B80" s="24">
        <v>5.2348993777876727</v>
      </c>
      <c r="C80" s="3"/>
      <c r="D80" s="3"/>
      <c r="I80" s="26"/>
      <c r="O80" s="28"/>
    </row>
    <row r="81" spans="1:15" x14ac:dyDescent="0.25">
      <c r="B81" s="24">
        <v>5.2350043895228477</v>
      </c>
      <c r="C81" s="3"/>
      <c r="D81" s="3"/>
      <c r="I81" s="26"/>
      <c r="O81" s="28"/>
    </row>
    <row r="82" spans="1:15" x14ac:dyDescent="0.25">
      <c r="B82" s="24">
        <v>5.2288485748832976</v>
      </c>
      <c r="C82" s="3"/>
      <c r="D82" s="3"/>
      <c r="I82" s="26"/>
      <c r="O82" s="28"/>
    </row>
    <row r="83" spans="1:15" x14ac:dyDescent="0.25">
      <c r="B83" s="24">
        <v>5.2306367616982197</v>
      </c>
      <c r="C83" s="3"/>
      <c r="D83" s="3"/>
      <c r="I83" s="26"/>
      <c r="O83" s="28"/>
    </row>
    <row r="84" spans="1:15" x14ac:dyDescent="0.25">
      <c r="A84" s="24">
        <v>2016</v>
      </c>
      <c r="B84" s="24">
        <v>5.2134466026199187</v>
      </c>
      <c r="C84" s="3"/>
      <c r="D84" s="3"/>
      <c r="I84" s="26"/>
      <c r="O84" s="28"/>
    </row>
    <row r="85" spans="1:15" x14ac:dyDescent="0.25">
      <c r="B85" s="24">
        <v>5.22643268942526</v>
      </c>
      <c r="C85" s="3"/>
      <c r="D85" s="3"/>
      <c r="I85" s="26"/>
      <c r="O85" s="28"/>
    </row>
    <row r="86" spans="1:15" x14ac:dyDescent="0.25">
      <c r="B86" s="24">
        <v>5.2398777976625004</v>
      </c>
      <c r="C86" s="3"/>
      <c r="D86" s="3"/>
      <c r="I86" s="26"/>
      <c r="O86" s="28"/>
    </row>
    <row r="87" spans="1:15" x14ac:dyDescent="0.25">
      <c r="B87" s="24">
        <v>5.2371444453057361</v>
      </c>
      <c r="C87" s="3"/>
      <c r="D87" s="3"/>
      <c r="I87" s="26"/>
      <c r="O87" s="28"/>
    </row>
    <row r="88" spans="1:15" x14ac:dyDescent="0.25">
      <c r="A88" s="24">
        <v>2017</v>
      </c>
      <c r="B88" s="24">
        <v>5.248826971527599</v>
      </c>
      <c r="C88" s="3"/>
      <c r="D88" s="3"/>
      <c r="I88" s="26"/>
      <c r="O88" s="28"/>
    </row>
    <row r="89" spans="1:15" x14ac:dyDescent="0.25">
      <c r="B89" s="24">
        <v>5.2514395812697092</v>
      </c>
      <c r="C89" s="3"/>
      <c r="D89" s="3"/>
      <c r="I89" s="26"/>
      <c r="O89" s="28"/>
    </row>
    <row r="90" spans="1:15" x14ac:dyDescent="0.25">
      <c r="B90" s="24">
        <v>5.2479874250618801</v>
      </c>
      <c r="C90" s="3"/>
      <c r="D90" s="3"/>
      <c r="I90" s="26"/>
      <c r="O90" s="28"/>
    </row>
    <row r="91" spans="1:15" x14ac:dyDescent="0.25">
      <c r="B91" s="24">
        <v>5.2572562980220123</v>
      </c>
      <c r="C91" s="3"/>
      <c r="D91" s="3"/>
      <c r="I91" s="26"/>
      <c r="O91" s="28"/>
    </row>
    <row r="92" spans="1:15" x14ac:dyDescent="0.25">
      <c r="A92" s="24">
        <v>2018</v>
      </c>
      <c r="B92" s="24">
        <v>5.2633205905933504</v>
      </c>
      <c r="C92" s="3"/>
      <c r="D92" s="3"/>
      <c r="I92" s="26"/>
      <c r="O92" s="28"/>
    </row>
    <row r="93" spans="1:15" x14ac:dyDescent="0.25">
      <c r="B93" s="24">
        <v>5.2660629001086381</v>
      </c>
      <c r="C93" s="3"/>
      <c r="D93" s="3"/>
      <c r="I93" s="26"/>
      <c r="O93" s="28"/>
    </row>
    <row r="94" spans="1:15" x14ac:dyDescent="0.25">
      <c r="B94" s="24">
        <v>5.273237322483574</v>
      </c>
      <c r="C94" s="3"/>
      <c r="D94" s="3"/>
      <c r="I94" s="26"/>
      <c r="O94" s="28"/>
    </row>
    <row r="95" spans="1:15" x14ac:dyDescent="0.25">
      <c r="B95" s="24">
        <v>5.2676952125351679</v>
      </c>
      <c r="C95" s="3"/>
      <c r="D95" s="3"/>
      <c r="I95" s="26"/>
      <c r="O95" s="28"/>
    </row>
    <row r="96" spans="1:15" x14ac:dyDescent="0.25">
      <c r="A96" s="24">
        <v>2019</v>
      </c>
      <c r="B96" s="24">
        <v>5.2797312459491454</v>
      </c>
      <c r="C96" s="3"/>
      <c r="D96" s="3"/>
      <c r="I96" s="26"/>
      <c r="O96" s="28"/>
    </row>
    <row r="97" spans="1:15" x14ac:dyDescent="0.25">
      <c r="B97" s="24">
        <v>5.2903371320961998</v>
      </c>
      <c r="C97" s="3"/>
      <c r="D97" s="3"/>
      <c r="I97" s="26"/>
      <c r="O97" s="28"/>
    </row>
    <row r="98" spans="1:15" x14ac:dyDescent="0.25">
      <c r="B98" s="24">
        <v>5.3030759728566732</v>
      </c>
      <c r="C98" s="3"/>
      <c r="D98" s="3"/>
      <c r="I98" s="26"/>
      <c r="O98" s="28"/>
    </row>
    <row r="99" spans="1:15" x14ac:dyDescent="0.25">
      <c r="B99" s="24">
        <v>5.310752120486665</v>
      </c>
      <c r="C99" s="3"/>
      <c r="D99" s="3"/>
      <c r="I99" s="26"/>
      <c r="O99" s="28"/>
    </row>
    <row r="100" spans="1:15" x14ac:dyDescent="0.25">
      <c r="A100" s="24">
        <v>2020</v>
      </c>
      <c r="B100" s="24">
        <v>5.3089001347587779</v>
      </c>
      <c r="C100" s="3"/>
      <c r="D100" s="3"/>
      <c r="F100" s="27"/>
      <c r="I100" s="26"/>
      <c r="O100" s="28"/>
    </row>
    <row r="101" spans="1:15" x14ac:dyDescent="0.25">
      <c r="B101" s="24">
        <v>5.2971512076066238</v>
      </c>
      <c r="C101" s="3"/>
      <c r="D101" s="3"/>
      <c r="F101" s="27"/>
      <c r="I101" s="26"/>
      <c r="O101" s="28"/>
    </row>
    <row r="102" spans="1:15" x14ac:dyDescent="0.25">
      <c r="B102" s="24">
        <v>5.2996677036507371</v>
      </c>
      <c r="C102" s="3"/>
      <c r="D102" s="3"/>
      <c r="F102" s="27"/>
      <c r="I102" s="26"/>
      <c r="O102" s="28"/>
    </row>
    <row r="103" spans="1:15" x14ac:dyDescent="0.25">
      <c r="B103" s="24">
        <v>5.3140928421724798</v>
      </c>
      <c r="C103" s="3"/>
      <c r="D103" s="3"/>
      <c r="F103" s="27"/>
      <c r="L103" s="28"/>
      <c r="O103" s="28"/>
    </row>
    <row r="104" spans="1:15" x14ac:dyDescent="0.25">
      <c r="A104" s="24">
        <v>2021</v>
      </c>
      <c r="B104" s="24">
        <v>5.3213866846854332</v>
      </c>
      <c r="C104" s="3"/>
      <c r="D104" s="3"/>
      <c r="F104" s="27"/>
      <c r="L104" s="28"/>
      <c r="O104" s="28"/>
    </row>
    <row r="105" spans="1:15" x14ac:dyDescent="0.25">
      <c r="B105" s="24">
        <v>5.324931196213444</v>
      </c>
      <c r="C105" s="3"/>
      <c r="D105" s="3"/>
      <c r="F105" s="27"/>
      <c r="L105" s="28"/>
      <c r="O105" s="28"/>
    </row>
    <row r="106" spans="1:15" x14ac:dyDescent="0.25">
      <c r="B106" s="24">
        <v>5.3209554006744249</v>
      </c>
      <c r="C106" s="3"/>
      <c r="D106" s="3"/>
      <c r="F106" s="27"/>
      <c r="L106" s="28"/>
      <c r="O106" s="28"/>
    </row>
    <row r="107" spans="1:15" x14ac:dyDescent="0.25">
      <c r="B107" s="24">
        <v>5.3191440325334352</v>
      </c>
      <c r="C107" s="3"/>
      <c r="D107" s="3"/>
      <c r="F107" s="27"/>
      <c r="L107" s="28"/>
      <c r="O107" s="28"/>
    </row>
    <row r="108" spans="1:15" x14ac:dyDescent="0.25">
      <c r="A108" s="24">
        <v>2022</v>
      </c>
      <c r="B108" s="24">
        <v>5.3159759562632809</v>
      </c>
      <c r="C108" s="3"/>
      <c r="D108" s="3"/>
      <c r="F108" s="27"/>
      <c r="L108" s="28"/>
      <c r="O108" s="28"/>
    </row>
    <row r="109" spans="1:15" x14ac:dyDescent="0.25">
      <c r="B109" s="24">
        <v>5.3229800025779221</v>
      </c>
      <c r="C109" s="3"/>
      <c r="D109" s="3"/>
      <c r="F109" s="27"/>
      <c r="L109" s="28"/>
      <c r="O109" s="28"/>
    </row>
    <row r="110" spans="1:15" x14ac:dyDescent="0.25">
      <c r="B110" s="24">
        <v>5.3165559062411001</v>
      </c>
      <c r="C110" s="3"/>
      <c r="D110" s="3"/>
      <c r="F110" s="27"/>
      <c r="L110" s="28"/>
      <c r="O110" s="28"/>
    </row>
    <row r="111" spans="1:15" x14ac:dyDescent="0.25">
      <c r="F111" s="27"/>
      <c r="L111" s="28"/>
      <c r="O111" s="28"/>
    </row>
    <row r="112" spans="1:15" x14ac:dyDescent="0.25">
      <c r="F112" s="27"/>
      <c r="L112" s="28"/>
      <c r="O112" s="28"/>
    </row>
    <row r="113" spans="2:17" x14ac:dyDescent="0.25">
      <c r="F113" s="27"/>
      <c r="L113" s="28"/>
      <c r="O113" s="28"/>
    </row>
    <row r="114" spans="2:17" x14ac:dyDescent="0.25">
      <c r="F114" s="27"/>
      <c r="L114" s="28"/>
      <c r="O114" s="28"/>
    </row>
    <row r="115" spans="2:17" x14ac:dyDescent="0.25">
      <c r="O115" s="28"/>
      <c r="Q115" s="28"/>
    </row>
    <row r="119" spans="2:17" x14ac:dyDescent="0.25">
      <c r="B119" s="24"/>
    </row>
    <row r="120" spans="2:17" x14ac:dyDescent="0.25">
      <c r="B120" s="24"/>
    </row>
    <row r="121" spans="2:17" x14ac:dyDescent="0.25">
      <c r="B121" s="24"/>
    </row>
    <row r="122" spans="2:17" x14ac:dyDescent="0.25">
      <c r="B122" s="24"/>
    </row>
    <row r="123" spans="2:17" x14ac:dyDescent="0.25">
      <c r="B123" s="24"/>
    </row>
    <row r="124" spans="2:17" x14ac:dyDescent="0.25">
      <c r="B124" s="24"/>
    </row>
  </sheetData>
  <pageMargins left="0.75" right="0.75" top="0.75" bottom="0.5" header="0.5" footer="0.75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BB828-654E-4DA9-B6A3-06EF69BF61B9}">
  <dimension ref="A1:E14"/>
  <sheetViews>
    <sheetView workbookViewId="0"/>
  </sheetViews>
  <sheetFormatPr defaultRowHeight="15" x14ac:dyDescent="0.25"/>
  <cols>
    <col min="2" max="2" width="5.140625" bestFit="1" customWidth="1"/>
    <col min="3" max="3" width="18.42578125" bestFit="1" customWidth="1"/>
    <col min="4" max="5" width="13.42578125" bestFit="1" customWidth="1"/>
  </cols>
  <sheetData>
    <row r="1" spans="1:5" x14ac:dyDescent="0.25">
      <c r="B1" t="s">
        <v>75</v>
      </c>
      <c r="C1" t="s">
        <v>76</v>
      </c>
      <c r="D1" t="s">
        <v>77</v>
      </c>
      <c r="E1" t="s">
        <v>78</v>
      </c>
    </row>
    <row r="2" spans="1:5" x14ac:dyDescent="0.25">
      <c r="A2" t="s">
        <v>45</v>
      </c>
      <c r="B2" s="9">
        <v>-5.5962312064648523E-2</v>
      </c>
      <c r="C2" s="9">
        <v>-0.13252938569564099</v>
      </c>
      <c r="D2" s="9">
        <v>-0.21595519404698293</v>
      </c>
      <c r="E2" s="9">
        <v>-0.10318631066528983</v>
      </c>
    </row>
    <row r="3" spans="1:5" x14ac:dyDescent="0.25">
      <c r="A3" t="s">
        <v>46</v>
      </c>
      <c r="B3" s="9">
        <v>-5.324488851443554E-2</v>
      </c>
      <c r="C3" s="9">
        <v>-0.11473736852162808</v>
      </c>
      <c r="D3" s="9">
        <v>-0.19190959646935424</v>
      </c>
      <c r="E3" s="9">
        <v>-9.4925505236760577E-2</v>
      </c>
    </row>
    <row r="4" spans="1:5" x14ac:dyDescent="0.25">
      <c r="A4" t="s">
        <v>47</v>
      </c>
      <c r="B4" s="9">
        <v>-4.6136867961695027E-2</v>
      </c>
      <c r="C4" s="9">
        <v>-8.1962814033575526E-2</v>
      </c>
      <c r="D4" s="9">
        <v>-0.16339131983613375</v>
      </c>
      <c r="E4" s="9">
        <v>-8.6812214190883585E-2</v>
      </c>
    </row>
    <row r="5" spans="1:5" x14ac:dyDescent="0.25">
      <c r="A5" t="s">
        <v>48</v>
      </c>
      <c r="B5" s="9">
        <v>-4.2280262486501852E-2</v>
      </c>
      <c r="C5" s="9">
        <v>-5.4628323297540637E-2</v>
      </c>
      <c r="D5" s="9">
        <v>-0.13384393120782123</v>
      </c>
      <c r="E5" s="9">
        <v>-7.9657766632246663E-2</v>
      </c>
    </row>
    <row r="6" spans="1:5" x14ac:dyDescent="0.25">
      <c r="A6" t="s">
        <v>49</v>
      </c>
      <c r="B6" s="9">
        <v>-3.449585266580435E-2</v>
      </c>
      <c r="C6" s="9">
        <v>-3.4287038580541829E-2</v>
      </c>
      <c r="D6" s="9">
        <v>-0.10447465811712087</v>
      </c>
      <c r="E6" s="9">
        <v>-7.0511874907803529E-2</v>
      </c>
    </row>
    <row r="7" spans="1:5" x14ac:dyDescent="0.25">
      <c r="A7" t="s">
        <v>50</v>
      </c>
      <c r="B7" s="9">
        <v>-2.1774987836859605E-2</v>
      </c>
      <c r="C7" s="9">
        <v>-2.6724618118095789E-2</v>
      </c>
      <c r="D7" s="9">
        <v>-7.0316056126184967E-2</v>
      </c>
      <c r="E7" s="9">
        <v>-5.6276736981855757E-2</v>
      </c>
    </row>
    <row r="8" spans="1:5" x14ac:dyDescent="0.25">
      <c r="A8" t="s">
        <v>51</v>
      </c>
      <c r="B8" s="9">
        <v>-7.677611515230609E-3</v>
      </c>
      <c r="C8" s="9">
        <v>-8.3349257785023667E-3</v>
      </c>
      <c r="D8" s="9">
        <v>-3.5781432444734751E-2</v>
      </c>
      <c r="E8" s="9">
        <v>-3.4592122731966324E-2</v>
      </c>
    </row>
    <row r="9" spans="1:5" x14ac:dyDescent="0.25">
      <c r="A9" t="s">
        <v>52</v>
      </c>
      <c r="B9" s="9">
        <v>0</v>
      </c>
      <c r="C9" s="9">
        <v>0</v>
      </c>
      <c r="D9" s="9">
        <v>0</v>
      </c>
      <c r="E9" s="9">
        <v>0</v>
      </c>
    </row>
    <row r="10" spans="1:5" x14ac:dyDescent="0.25">
      <c r="A10" t="s">
        <v>53</v>
      </c>
      <c r="B10" s="9">
        <v>8.9354582240628311E-3</v>
      </c>
      <c r="C10" s="9">
        <v>7.0745223680948044E-3</v>
      </c>
      <c r="D10" s="9">
        <v>3.7958400126659964E-2</v>
      </c>
      <c r="E10" s="9">
        <v>3.9017554211535632E-2</v>
      </c>
    </row>
    <row r="11" spans="1:5" x14ac:dyDescent="0.25">
      <c r="A11" t="s">
        <v>54</v>
      </c>
      <c r="B11" s="9">
        <v>1.7028396482775765E-2</v>
      </c>
      <c r="C11" s="9">
        <v>1.3657080824385215E-2</v>
      </c>
      <c r="D11" s="9">
        <v>7.7757327475311167E-2</v>
      </c>
      <c r="E11" s="9">
        <v>8.3345626198554346E-2</v>
      </c>
    </row>
    <row r="12" spans="1:5" x14ac:dyDescent="0.25">
      <c r="A12" t="s">
        <v>55</v>
      </c>
      <c r="B12" s="9">
        <v>2.4326280689679791E-2</v>
      </c>
      <c r="C12" s="9">
        <v>2.0247770915581498E-2</v>
      </c>
      <c r="D12" s="9">
        <v>0.11666567713590226</v>
      </c>
      <c r="E12" s="9">
        <v>0.13925357722377929</v>
      </c>
    </row>
    <row r="13" spans="1:5" x14ac:dyDescent="0.25">
      <c r="A13" t="s">
        <v>56</v>
      </c>
      <c r="B13" s="9">
        <v>2.931020161146769E-2</v>
      </c>
      <c r="C13" s="9">
        <v>2.6618906864319669E-2</v>
      </c>
      <c r="D13" s="9">
        <v>0.15836450355241549</v>
      </c>
      <c r="E13" s="9">
        <v>0.19280129812656743</v>
      </c>
    </row>
    <row r="14" spans="1:5" x14ac:dyDescent="0.25">
      <c r="A14" t="s">
        <v>79</v>
      </c>
      <c r="B14" s="9">
        <v>3.247855134031874E-2</v>
      </c>
      <c r="C14" s="9">
        <v>3.3416953645615255E-2</v>
      </c>
      <c r="D14" s="9">
        <v>0.19897484612796612</v>
      </c>
      <c r="E14" s="9">
        <v>0.25519988198849397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69C16-9716-46EA-86BC-D9FD16765CC0}">
  <dimension ref="A1:B8"/>
  <sheetViews>
    <sheetView workbookViewId="0"/>
  </sheetViews>
  <sheetFormatPr defaultRowHeight="15" x14ac:dyDescent="0.25"/>
  <sheetData>
    <row r="1" spans="1:2" x14ac:dyDescent="0.25">
      <c r="B1" t="s">
        <v>281</v>
      </c>
    </row>
    <row r="2" spans="1:2" x14ac:dyDescent="0.25">
      <c r="A2">
        <v>2020</v>
      </c>
      <c r="B2" s="10">
        <v>-2.4929937793149986E-2</v>
      </c>
    </row>
    <row r="3" spans="1:2" x14ac:dyDescent="0.25">
      <c r="A3">
        <v>2021</v>
      </c>
      <c r="B3" s="10">
        <v>-7.8509782627834701E-3</v>
      </c>
    </row>
    <row r="4" spans="1:2" x14ac:dyDescent="0.25">
      <c r="A4">
        <v>2022</v>
      </c>
      <c r="B4" s="10">
        <v>1.9577945622525881E-2</v>
      </c>
    </row>
    <row r="5" spans="1:2" x14ac:dyDescent="0.25">
      <c r="A5">
        <v>2023</v>
      </c>
      <c r="B5" s="10">
        <v>1.4898407148785757E-2</v>
      </c>
    </row>
    <row r="6" spans="1:2" x14ac:dyDescent="0.25">
      <c r="A6">
        <v>2024</v>
      </c>
      <c r="B6" s="10">
        <v>4.6238264020097945E-3</v>
      </c>
    </row>
    <row r="7" spans="1:2" x14ac:dyDescent="0.25">
      <c r="A7">
        <v>2025</v>
      </c>
      <c r="B7" s="10">
        <v>3.2609376052379966E-3</v>
      </c>
    </row>
    <row r="8" spans="1:2" x14ac:dyDescent="0.25">
      <c r="A8">
        <v>2026</v>
      </c>
      <c r="B8" s="10">
        <v>6.5873136226933665E-3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67204-699D-4902-A49A-844A4114E781}">
  <dimension ref="A1:K34"/>
  <sheetViews>
    <sheetView workbookViewId="0">
      <selection activeCell="J23" sqref="J23"/>
    </sheetView>
  </sheetViews>
  <sheetFormatPr defaultRowHeight="15" x14ac:dyDescent="0.25"/>
  <cols>
    <col min="1" max="1" width="5" bestFit="1" customWidth="1"/>
    <col min="2" max="3" width="18.5703125" bestFit="1" customWidth="1"/>
    <col min="4" max="4" width="9.42578125" bestFit="1" customWidth="1"/>
  </cols>
  <sheetData>
    <row r="1" spans="1:10" x14ac:dyDescent="0.25">
      <c r="B1" s="34" t="s">
        <v>82</v>
      </c>
      <c r="C1" s="34" t="s">
        <v>83</v>
      </c>
      <c r="D1" t="s">
        <v>84</v>
      </c>
      <c r="F1" s="3"/>
      <c r="G1" s="3"/>
      <c r="H1" s="3"/>
      <c r="I1" s="3"/>
    </row>
    <row r="2" spans="1:10" x14ac:dyDescent="0.25">
      <c r="A2" s="3" t="s">
        <v>51</v>
      </c>
      <c r="B2" s="35">
        <v>3961.0940000000001</v>
      </c>
      <c r="C2" s="35">
        <v>3961.0940000000001</v>
      </c>
      <c r="D2" s="35">
        <v>3961.0940000000001</v>
      </c>
      <c r="F2" s="23"/>
      <c r="G2" s="23"/>
      <c r="H2" s="23"/>
      <c r="I2" s="23"/>
    </row>
    <row r="3" spans="1:10" x14ac:dyDescent="0.25">
      <c r="A3" s="3" t="s">
        <v>52</v>
      </c>
      <c r="B3" s="35">
        <v>4119.6304171695901</v>
      </c>
      <c r="C3" s="35">
        <v>4107.608149415204</v>
      </c>
      <c r="D3" s="35">
        <v>4111.6155720000006</v>
      </c>
      <c r="F3" s="23"/>
      <c r="G3" s="23"/>
      <c r="H3" s="23"/>
      <c r="I3" s="23"/>
    </row>
    <row r="4" spans="1:10" x14ac:dyDescent="0.25">
      <c r="A4" s="3" t="s">
        <v>53</v>
      </c>
      <c r="B4" s="35">
        <v>4259.6978513533568</v>
      </c>
      <c r="C4" s="35">
        <v>4202.083136851752</v>
      </c>
      <c r="D4" s="35">
        <v>4222.6291924439993</v>
      </c>
      <c r="F4" s="23"/>
      <c r="G4" s="23"/>
      <c r="H4" s="23"/>
      <c r="I4" s="23"/>
    </row>
    <row r="5" spans="1:10" x14ac:dyDescent="0.25">
      <c r="A5" s="3" t="s">
        <v>54</v>
      </c>
      <c r="B5" s="35">
        <v>4400.2678804480165</v>
      </c>
      <c r="C5" s="35">
        <v>4290.3268827256388</v>
      </c>
      <c r="D5" s="35">
        <v>4332.4175514475437</v>
      </c>
    </row>
    <row r="6" spans="1:10" x14ac:dyDescent="0.25">
      <c r="A6" s="3" t="s">
        <v>55</v>
      </c>
      <c r="B6" s="35">
        <v>4519.0751132201121</v>
      </c>
      <c r="C6" s="35">
        <v>4354.6817859665234</v>
      </c>
      <c r="D6" s="35">
        <v>4427.7307375793898</v>
      </c>
    </row>
    <row r="7" spans="1:10" x14ac:dyDescent="0.25">
      <c r="A7" s="3" t="s">
        <v>56</v>
      </c>
      <c r="B7" s="35">
        <v>4636.5843315506645</v>
      </c>
      <c r="C7" s="35">
        <v>4424.3268679544117</v>
      </c>
      <c r="D7" s="35">
        <v>4529.5685445437139</v>
      </c>
    </row>
    <row r="8" spans="1:10" x14ac:dyDescent="0.25">
      <c r="A8" s="3" t="s">
        <v>79</v>
      </c>
      <c r="B8" s="35">
        <v>4747.8623555078793</v>
      </c>
      <c r="C8" s="35">
        <v>4508.3890784455452</v>
      </c>
      <c r="D8" s="35">
        <v>4638.2781896127635</v>
      </c>
    </row>
    <row r="9" spans="1:10" x14ac:dyDescent="0.25">
      <c r="C9" s="3"/>
      <c r="D9" s="3"/>
      <c r="E9" s="3"/>
      <c r="F9" s="3"/>
      <c r="G9" s="3"/>
      <c r="H9" s="3"/>
      <c r="I9" s="3"/>
    </row>
    <row r="10" spans="1:10" x14ac:dyDescent="0.25">
      <c r="B10" s="34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B11" s="34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C12" s="3"/>
      <c r="D12" s="3"/>
      <c r="E12" s="3"/>
      <c r="F12" s="3"/>
      <c r="G12" s="3"/>
      <c r="H12" s="3"/>
      <c r="I12" s="3"/>
    </row>
    <row r="23" spans="1:11" x14ac:dyDescent="0.25">
      <c r="B23" s="34"/>
      <c r="C23" s="3"/>
      <c r="D23" s="3"/>
      <c r="E23" s="3"/>
      <c r="F23" s="3"/>
      <c r="G23" s="3"/>
      <c r="H23" s="3"/>
      <c r="I23" s="3"/>
    </row>
    <row r="24" spans="1:11" x14ac:dyDescent="0.25">
      <c r="A24" s="34"/>
      <c r="B24" s="34"/>
      <c r="D24" s="23"/>
      <c r="E24" s="23"/>
      <c r="F24" s="23"/>
      <c r="G24" s="23"/>
      <c r="H24" s="23"/>
      <c r="I24" s="23"/>
    </row>
    <row r="25" spans="1:11" x14ac:dyDescent="0.25">
      <c r="A25" s="34"/>
      <c r="B25" s="34"/>
    </row>
    <row r="26" spans="1:11" x14ac:dyDescent="0.25">
      <c r="A26" s="34"/>
      <c r="D26" s="23"/>
      <c r="E26" s="23"/>
      <c r="F26" s="23"/>
      <c r="G26" s="23"/>
      <c r="H26" s="23"/>
      <c r="I26" s="23"/>
    </row>
    <row r="31" spans="1:11" x14ac:dyDescent="0.25">
      <c r="C31" s="3"/>
      <c r="D31" s="3"/>
      <c r="E31" s="3"/>
      <c r="F31" s="3"/>
      <c r="G31" s="3"/>
      <c r="H31" s="3"/>
      <c r="I31" s="3"/>
    </row>
    <row r="32" spans="1:11" x14ac:dyDescent="0.25">
      <c r="B32" s="34"/>
      <c r="C32" s="3"/>
      <c r="D32" s="3"/>
      <c r="E32" s="3"/>
      <c r="F32" s="3"/>
      <c r="G32" s="3"/>
      <c r="H32" s="3"/>
      <c r="I32" s="3"/>
      <c r="J32" s="3"/>
      <c r="K32" s="10"/>
    </row>
    <row r="33" spans="2:11" x14ac:dyDescent="0.25">
      <c r="B33" s="34"/>
      <c r="C33" s="3"/>
      <c r="D33" s="3"/>
      <c r="E33" s="3"/>
      <c r="F33" s="3"/>
      <c r="G33" s="3"/>
      <c r="H33" s="3"/>
      <c r="I33" s="3"/>
      <c r="J33" s="3"/>
      <c r="K33" s="10"/>
    </row>
    <row r="34" spans="2:11" x14ac:dyDescent="0.25">
      <c r="C34" s="3"/>
      <c r="D34" s="3"/>
      <c r="E34" s="3"/>
      <c r="F34" s="3"/>
      <c r="G34" s="3"/>
      <c r="H34" s="3"/>
      <c r="I34" s="3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3F5AD-D858-4FD6-BDB8-0D342A0E447E}">
  <dimension ref="A1:O35"/>
  <sheetViews>
    <sheetView showGridLines="0" zoomScaleNormal="100" workbookViewId="0">
      <selection activeCell="V25" sqref="V25"/>
    </sheetView>
  </sheetViews>
  <sheetFormatPr defaultRowHeight="15" x14ac:dyDescent="0.25"/>
  <cols>
    <col min="3" max="3" width="31.28515625" customWidth="1"/>
  </cols>
  <sheetData>
    <row r="1" spans="1:13" x14ac:dyDescent="0.25">
      <c r="B1" t="s">
        <v>0</v>
      </c>
      <c r="C1" t="s">
        <v>82</v>
      </c>
      <c r="D1" t="s">
        <v>83</v>
      </c>
      <c r="E1" s="96" t="s">
        <v>209</v>
      </c>
      <c r="F1" s="98" t="s">
        <v>282</v>
      </c>
    </row>
    <row r="2" spans="1:13" x14ac:dyDescent="0.25">
      <c r="A2" s="94">
        <v>2018</v>
      </c>
      <c r="B2" s="95">
        <v>0.65579298132420927</v>
      </c>
      <c r="C2" s="23"/>
      <c r="D2" s="23"/>
      <c r="E2" s="23"/>
      <c r="F2" s="23"/>
    </row>
    <row r="3" spans="1:13" x14ac:dyDescent="0.25">
      <c r="A3" s="94">
        <v>2019</v>
      </c>
      <c r="B3" s="95">
        <v>-1.823437503612849</v>
      </c>
      <c r="C3" s="23"/>
      <c r="D3" s="23"/>
      <c r="E3" s="23"/>
      <c r="F3" s="23"/>
    </row>
    <row r="4" spans="1:13" x14ac:dyDescent="0.25">
      <c r="A4" s="94">
        <v>2020</v>
      </c>
      <c r="B4" s="95">
        <v>-8.8495263139249527</v>
      </c>
      <c r="C4" s="23"/>
      <c r="D4" s="23"/>
      <c r="E4" s="23"/>
      <c r="F4" s="23"/>
    </row>
    <row r="5" spans="1:13" x14ac:dyDescent="0.25">
      <c r="A5" s="94">
        <v>2021</v>
      </c>
      <c r="B5" s="95">
        <v>-8.2017347650668011</v>
      </c>
      <c r="C5" s="23"/>
      <c r="D5" s="23"/>
      <c r="E5" s="23"/>
      <c r="F5" s="23"/>
    </row>
    <row r="6" spans="1:13" x14ac:dyDescent="0.25">
      <c r="A6" s="94">
        <v>2022</v>
      </c>
      <c r="B6" s="95">
        <v>-4.0518058281400666</v>
      </c>
      <c r="C6" s="95"/>
      <c r="D6" s="95"/>
      <c r="E6" s="97">
        <v>-6.9999999999999991</v>
      </c>
      <c r="F6" s="95"/>
    </row>
    <row r="7" spans="1:13" x14ac:dyDescent="0.25">
      <c r="A7" s="94">
        <v>2023</v>
      </c>
      <c r="B7" s="95">
        <v>-1.6969385523178275</v>
      </c>
      <c r="C7" s="95">
        <v>-1.6372992583441055</v>
      </c>
      <c r="D7" s="95">
        <v>-1.6860005540460448</v>
      </c>
      <c r="E7" s="97">
        <v>-4.8</v>
      </c>
      <c r="F7" s="99">
        <v>-4.8</v>
      </c>
    </row>
    <row r="8" spans="1:13" x14ac:dyDescent="0.25">
      <c r="A8" s="94">
        <v>2024</v>
      </c>
      <c r="B8" s="95">
        <v>-1.1495671746409315</v>
      </c>
      <c r="C8" s="95">
        <v>-0.82710509594729409</v>
      </c>
      <c r="D8" s="95">
        <v>-1.5219072998393195</v>
      </c>
      <c r="E8" s="97">
        <v>-3.5999999999999996</v>
      </c>
      <c r="F8" s="99">
        <v>-5.0999999999999996</v>
      </c>
    </row>
    <row r="9" spans="1:13" x14ac:dyDescent="0.25">
      <c r="A9" s="94">
        <v>2025</v>
      </c>
      <c r="B9" s="95">
        <v>-0.83725810701616632</v>
      </c>
      <c r="C9" s="95">
        <v>-0.37336424214069047</v>
      </c>
      <c r="D9" s="95">
        <v>-1.493215769020046</v>
      </c>
      <c r="E9" s="97">
        <v>-2.4</v>
      </c>
      <c r="F9" s="99">
        <v>-4.3999999999999995</v>
      </c>
    </row>
    <row r="10" spans="1:13" x14ac:dyDescent="0.25">
      <c r="A10" s="94">
        <v>2026</v>
      </c>
      <c r="B10" s="95">
        <v>-0.33562313513251163</v>
      </c>
      <c r="C10" s="95">
        <v>0.150266212665981</v>
      </c>
      <c r="D10" s="95">
        <v>-1.4450926779935078</v>
      </c>
      <c r="E10" s="97">
        <v>-1</v>
      </c>
      <c r="F10" s="99">
        <v>-3.5000000000000004</v>
      </c>
    </row>
    <row r="11" spans="1:13" x14ac:dyDescent="0.25">
      <c r="A11" s="94">
        <v>2027</v>
      </c>
      <c r="B11" s="95">
        <v>4.8434917910820776E-3</v>
      </c>
      <c r="C11" s="95">
        <v>0.58072100739184562</v>
      </c>
      <c r="D11" s="95">
        <v>-1.5150214006842215</v>
      </c>
      <c r="E11" s="23"/>
      <c r="F11" s="23"/>
    </row>
    <row r="12" spans="1:13" x14ac:dyDescent="0.25">
      <c r="A12" s="94">
        <v>2028</v>
      </c>
      <c r="B12" s="95">
        <v>0.1073495680433246</v>
      </c>
      <c r="C12" s="23">
        <v>0.70398125468293404</v>
      </c>
      <c r="D12" s="23">
        <v>-1.8132477528872772</v>
      </c>
      <c r="E12" s="23"/>
      <c r="F12" s="23"/>
    </row>
    <row r="14" spans="1:13" x14ac:dyDescent="0.25"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35" spans="15:15" x14ac:dyDescent="0.25">
      <c r="O35" s="23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1B483-0F92-435E-BB8B-78556BF46D1E}">
  <dimension ref="A1:C11"/>
  <sheetViews>
    <sheetView workbookViewId="0">
      <selection activeCell="G26" sqref="G26"/>
    </sheetView>
  </sheetViews>
  <sheetFormatPr defaultRowHeight="15" x14ac:dyDescent="0.25"/>
  <cols>
    <col min="2" max="2" width="13.42578125" bestFit="1" customWidth="1"/>
  </cols>
  <sheetData>
    <row r="1" spans="1:3" x14ac:dyDescent="0.25">
      <c r="B1" t="s">
        <v>272</v>
      </c>
      <c r="C1" t="s">
        <v>273</v>
      </c>
    </row>
    <row r="2" spans="1:3" x14ac:dyDescent="0.25">
      <c r="A2">
        <v>2019</v>
      </c>
      <c r="B2" s="103">
        <v>2.8846933996488893E-3</v>
      </c>
      <c r="C2" s="9">
        <v>5.0000000000000001E-3</v>
      </c>
    </row>
    <row r="3" spans="1:3" x14ac:dyDescent="0.25">
      <c r="A3">
        <v>2020</v>
      </c>
      <c r="B3" s="103">
        <v>-6.5868387217152505E-2</v>
      </c>
      <c r="C3" s="9">
        <v>-7.6999999999999999E-2</v>
      </c>
    </row>
    <row r="4" spans="1:3" x14ac:dyDescent="0.25">
      <c r="A4">
        <v>2021</v>
      </c>
      <c r="B4" s="103">
        <v>-5.752172178411602E-2</v>
      </c>
      <c r="C4" s="9">
        <v>-6.8000000000000005E-2</v>
      </c>
    </row>
    <row r="5" spans="1:3" x14ac:dyDescent="0.25">
      <c r="A5">
        <v>2022</v>
      </c>
      <c r="B5" s="103">
        <v>-1.2851745532092028E-2</v>
      </c>
      <c r="C5" s="9">
        <v>-4.5999999999999999E-2</v>
      </c>
    </row>
    <row r="6" spans="1:3" x14ac:dyDescent="0.25">
      <c r="A6">
        <v>2023</v>
      </c>
      <c r="B6" s="103">
        <v>5.7884783014757234E-3</v>
      </c>
      <c r="C6" s="9">
        <v>-2.6000000000000002E-2</v>
      </c>
    </row>
    <row r="7" spans="1:3" x14ac:dyDescent="0.25">
      <c r="A7">
        <v>2024</v>
      </c>
      <c r="B7" s="103">
        <v>3.0396546592052287E-3</v>
      </c>
      <c r="C7" s="9">
        <v>-9.0000000000000011E-3</v>
      </c>
    </row>
    <row r="8" spans="1:3" x14ac:dyDescent="0.25">
      <c r="A8">
        <v>2025</v>
      </c>
      <c r="B8" s="103">
        <v>4.6649010722911244E-3</v>
      </c>
      <c r="C8" s="9">
        <v>1E-3</v>
      </c>
    </row>
    <row r="9" spans="1:3" x14ac:dyDescent="0.25">
      <c r="A9">
        <v>2026</v>
      </c>
      <c r="B9" s="103">
        <v>8.9377224342886089E-3</v>
      </c>
      <c r="C9" s="9"/>
    </row>
    <row r="10" spans="1:3" x14ac:dyDescent="0.25">
      <c r="A10">
        <v>2027</v>
      </c>
      <c r="B10" s="103">
        <v>1.2531537542893685E-2</v>
      </c>
      <c r="C10" s="9"/>
    </row>
    <row r="11" spans="1:3" x14ac:dyDescent="0.25">
      <c r="A11">
        <v>2028</v>
      </c>
      <c r="B11" s="103">
        <v>1.3312962618621485E-2</v>
      </c>
      <c r="C11" s="9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BF330-4AF4-4F15-9FF0-639F6511684A}">
  <dimension ref="A1:AZ3977"/>
  <sheetViews>
    <sheetView zoomScaleNormal="100" workbookViewId="0"/>
  </sheetViews>
  <sheetFormatPr defaultRowHeight="15" x14ac:dyDescent="0.25"/>
  <cols>
    <col min="2" max="2" width="10.28515625" style="36" bestFit="1" customWidth="1"/>
    <col min="31" max="35" width="19.5703125" customWidth="1"/>
    <col min="41" max="45" width="19.42578125" customWidth="1"/>
  </cols>
  <sheetData>
    <row r="1" spans="1:52" x14ac:dyDescent="0.25">
      <c r="C1" t="s">
        <v>86</v>
      </c>
      <c r="D1" t="s">
        <v>87</v>
      </c>
      <c r="E1" t="s">
        <v>88</v>
      </c>
      <c r="F1" t="s">
        <v>89</v>
      </c>
      <c r="AD1" s="37"/>
      <c r="AE1" s="38" t="s">
        <v>90</v>
      </c>
      <c r="AF1" s="38" t="s">
        <v>91</v>
      </c>
      <c r="AG1" s="38" t="s">
        <v>92</v>
      </c>
      <c r="AH1" s="38" t="s">
        <v>91</v>
      </c>
      <c r="AI1" s="38" t="s">
        <v>93</v>
      </c>
      <c r="AJ1" s="38" t="s">
        <v>90</v>
      </c>
      <c r="AK1" s="38" t="s">
        <v>91</v>
      </c>
      <c r="AL1" s="38" t="s">
        <v>92</v>
      </c>
      <c r="AM1" s="38" t="s">
        <v>91</v>
      </c>
      <c r="AN1" s="38" t="s">
        <v>93</v>
      </c>
      <c r="AO1" s="38" t="s">
        <v>90</v>
      </c>
      <c r="AP1" s="38" t="s">
        <v>91</v>
      </c>
      <c r="AQ1" s="38" t="s">
        <v>92</v>
      </c>
      <c r="AR1" s="38" t="s">
        <v>91</v>
      </c>
      <c r="AS1" s="38" t="s">
        <v>93</v>
      </c>
      <c r="AX1" t="s">
        <v>86</v>
      </c>
      <c r="AY1" t="s">
        <v>86</v>
      </c>
      <c r="AZ1" t="s">
        <v>86</v>
      </c>
    </row>
    <row r="2" spans="1:52" x14ac:dyDescent="0.25">
      <c r="A2" s="39" t="s">
        <v>94</v>
      </c>
      <c r="B2" s="36">
        <v>2004</v>
      </c>
      <c r="C2" s="40">
        <v>-9.9275730257620542E-3</v>
      </c>
      <c r="D2" s="41"/>
      <c r="E2" s="41"/>
      <c r="F2" s="41"/>
      <c r="X2" s="42"/>
      <c r="AD2" s="43">
        <v>38777</v>
      </c>
      <c r="AE2" s="38">
        <v>55.91</v>
      </c>
      <c r="AF2" s="38">
        <v>40.049999999999997</v>
      </c>
      <c r="AG2" s="38">
        <v>52.57</v>
      </c>
      <c r="AH2" s="38">
        <v>23.51</v>
      </c>
      <c r="AI2" s="38">
        <v>1.64</v>
      </c>
      <c r="AJ2">
        <f>+(AE2-AVERAGE(AE:AE))/STDEV(AE:AE)</f>
        <v>1.3179214828673935</v>
      </c>
      <c r="AK2">
        <f t="shared" ref="AK2:AN17" si="0">+(AF2-AVERAGE(AF:AF))/STDEV(AF:AF)</f>
        <v>-0.99261982533448256</v>
      </c>
      <c r="AL2">
        <f t="shared" si="0"/>
        <v>1.8426724669047705</v>
      </c>
      <c r="AM2">
        <f t="shared" si="0"/>
        <v>0.99261982533448256</v>
      </c>
      <c r="AN2">
        <f t="shared" si="0"/>
        <v>1.6398727312340826</v>
      </c>
      <c r="AO2" s="40">
        <f>$X$2+$X$3*AJ2</f>
        <v>0</v>
      </c>
      <c r="AP2" s="40">
        <f>$X$2+$X$3*AK2</f>
        <v>0</v>
      </c>
      <c r="AQ2" s="40">
        <f>$X$2+$X$3*AL2</f>
        <v>0</v>
      </c>
      <c r="AR2" s="40">
        <f>$X$2+$X$3*AM2</f>
        <v>0</v>
      </c>
      <c r="AS2" s="40">
        <f>$X$2+$X$3*AN2</f>
        <v>0</v>
      </c>
      <c r="AW2" s="44">
        <v>37987</v>
      </c>
      <c r="AX2">
        <v>-1.4422009575722174</v>
      </c>
      <c r="AY2">
        <f t="shared" ref="AY2:AY65" si="1">+(AX2-AVERAGE(AX:AX))/STDEV(AX:AX)</f>
        <v>-0.54670541280737006</v>
      </c>
      <c r="AZ2" s="40">
        <f>$X$2+$X$3*AY2</f>
        <v>0</v>
      </c>
    </row>
    <row r="3" spans="1:52" x14ac:dyDescent="0.25">
      <c r="A3" s="39" t="s">
        <v>95</v>
      </c>
      <c r="C3" s="40">
        <v>-1.1159458232592449E-2</v>
      </c>
      <c r="D3" s="41"/>
      <c r="E3" s="41"/>
      <c r="F3" s="41"/>
      <c r="X3" s="42"/>
      <c r="AD3" s="43">
        <v>38869</v>
      </c>
      <c r="AE3" s="38">
        <v>56.78</v>
      </c>
      <c r="AF3" s="38">
        <v>40.049999999999997</v>
      </c>
      <c r="AG3" s="38">
        <v>51.04</v>
      </c>
      <c r="AH3" s="38">
        <v>23.51</v>
      </c>
      <c r="AI3" s="38">
        <v>1.62</v>
      </c>
      <c r="AJ3">
        <f t="shared" ref="AJ3:AN65" si="2">+(AE3-AVERAGE(AE:AE))/STDEV(AE:AE)</f>
        <v>1.3902260973420308</v>
      </c>
      <c r="AK3">
        <f t="shared" si="0"/>
        <v>-0.99261982533448256</v>
      </c>
      <c r="AL3">
        <f t="shared" si="0"/>
        <v>1.745639636949021</v>
      </c>
      <c r="AM3">
        <f t="shared" si="0"/>
        <v>0.99261982533448256</v>
      </c>
      <c r="AN3">
        <f t="shared" si="0"/>
        <v>1.6198742832922037</v>
      </c>
      <c r="AO3" s="40">
        <f t="shared" ref="AO3:AS53" si="3">$X$2+$X$3*AJ3</f>
        <v>0</v>
      </c>
      <c r="AP3" s="40">
        <f t="shared" si="3"/>
        <v>0</v>
      </c>
      <c r="AQ3" s="40">
        <f t="shared" si="3"/>
        <v>0</v>
      </c>
      <c r="AR3" s="40">
        <f t="shared" si="3"/>
        <v>0</v>
      </c>
      <c r="AS3" s="40">
        <f t="shared" si="3"/>
        <v>0</v>
      </c>
      <c r="AW3" s="44">
        <v>38078</v>
      </c>
      <c r="AX3">
        <v>-1.5436213609744105</v>
      </c>
      <c r="AY3">
        <f t="shared" si="1"/>
        <v>-0.58471328462741601</v>
      </c>
      <c r="AZ3" s="40">
        <f t="shared" ref="AZ3:AZ66" si="4">$X$2+$X$3*AY3</f>
        <v>0</v>
      </c>
    </row>
    <row r="4" spans="1:52" x14ac:dyDescent="0.25">
      <c r="A4" s="39" t="s">
        <v>96</v>
      </c>
      <c r="C4" s="40">
        <v>-8.072155316352525E-3</v>
      </c>
      <c r="D4" s="41"/>
      <c r="E4" s="41"/>
      <c r="F4" s="41"/>
      <c r="AD4" s="43">
        <v>38961</v>
      </c>
      <c r="AE4" s="38">
        <v>57.64</v>
      </c>
      <c r="AF4" s="38">
        <v>40.049999999999997</v>
      </c>
      <c r="AG4" s="38">
        <v>49.95</v>
      </c>
      <c r="AH4" s="38">
        <v>23.51</v>
      </c>
      <c r="AI4" s="38">
        <v>1.66</v>
      </c>
      <c r="AJ4">
        <f t="shared" si="2"/>
        <v>1.4616996242939706</v>
      </c>
      <c r="AK4">
        <f t="shared" si="0"/>
        <v>-0.99261982533448256</v>
      </c>
      <c r="AL4">
        <f t="shared" si="0"/>
        <v>1.676511673124337</v>
      </c>
      <c r="AM4">
        <f t="shared" si="0"/>
        <v>0.99261982533448256</v>
      </c>
      <c r="AN4">
        <f t="shared" si="0"/>
        <v>1.6598711791759617</v>
      </c>
      <c r="AO4" s="40">
        <f t="shared" si="3"/>
        <v>0</v>
      </c>
      <c r="AP4" s="40">
        <f t="shared" si="3"/>
        <v>0</v>
      </c>
      <c r="AQ4" s="40">
        <f t="shared" si="3"/>
        <v>0</v>
      </c>
      <c r="AR4" s="40">
        <f t="shared" si="3"/>
        <v>0</v>
      </c>
      <c r="AS4" s="40">
        <f t="shared" si="3"/>
        <v>0</v>
      </c>
      <c r="AW4" s="44">
        <v>38169</v>
      </c>
      <c r="AX4">
        <v>-1.2665580217140677</v>
      </c>
      <c r="AY4">
        <f t="shared" si="1"/>
        <v>-0.48088222567490069</v>
      </c>
      <c r="AZ4" s="40">
        <f t="shared" si="4"/>
        <v>0</v>
      </c>
    </row>
    <row r="5" spans="1:52" x14ac:dyDescent="0.25">
      <c r="A5" s="39" t="s">
        <v>97</v>
      </c>
      <c r="C5" s="40">
        <v>2.2268964494727862E-4</v>
      </c>
      <c r="D5" s="41"/>
      <c r="E5" s="41"/>
      <c r="F5" s="41"/>
      <c r="AD5" s="43">
        <v>39052</v>
      </c>
      <c r="AE5" s="38">
        <v>57.47</v>
      </c>
      <c r="AF5" s="38">
        <v>40.049999999999997</v>
      </c>
      <c r="AG5" s="38">
        <v>40.4</v>
      </c>
      <c r="AH5" s="38">
        <v>23.51</v>
      </c>
      <c r="AI5" s="38">
        <v>1.5</v>
      </c>
      <c r="AJ5">
        <f t="shared" si="2"/>
        <v>1.4475711364081219</v>
      </c>
      <c r="AK5">
        <f t="shared" si="0"/>
        <v>-0.99261982533448256</v>
      </c>
      <c r="AL5">
        <f t="shared" si="0"/>
        <v>1.0708492377796264</v>
      </c>
      <c r="AM5">
        <f t="shared" si="0"/>
        <v>0.99261982533448256</v>
      </c>
      <c r="AN5">
        <f t="shared" si="0"/>
        <v>1.4998835956409293</v>
      </c>
      <c r="AO5" s="40">
        <f t="shared" si="3"/>
        <v>0</v>
      </c>
      <c r="AP5" s="40">
        <f t="shared" si="3"/>
        <v>0</v>
      </c>
      <c r="AQ5" s="40">
        <f t="shared" si="3"/>
        <v>0</v>
      </c>
      <c r="AR5" s="40">
        <f t="shared" si="3"/>
        <v>0</v>
      </c>
      <c r="AS5" s="40">
        <f t="shared" si="3"/>
        <v>0</v>
      </c>
      <c r="AW5" s="44">
        <v>38261</v>
      </c>
      <c r="AX5">
        <v>-0.45571785052859565</v>
      </c>
      <c r="AY5">
        <f t="shared" si="1"/>
        <v>-0.17701526933133063</v>
      </c>
      <c r="AZ5" s="40">
        <f t="shared" si="4"/>
        <v>0</v>
      </c>
    </row>
    <row r="6" spans="1:52" x14ac:dyDescent="0.25">
      <c r="A6" s="39" t="s">
        <v>98</v>
      </c>
      <c r="B6" s="36">
        <v>2005</v>
      </c>
      <c r="C6" s="40">
        <v>1.0830758825077967E-2</v>
      </c>
      <c r="D6" s="41"/>
      <c r="E6" s="41"/>
      <c r="F6" s="41"/>
      <c r="AD6" s="43">
        <v>39142</v>
      </c>
      <c r="AE6" s="38">
        <v>57.5</v>
      </c>
      <c r="AF6" s="38">
        <v>40.049999999999997</v>
      </c>
      <c r="AG6" s="38">
        <v>44.77</v>
      </c>
      <c r="AH6" s="38">
        <v>23.51</v>
      </c>
      <c r="AI6" s="38">
        <v>1.43</v>
      </c>
      <c r="AJ6">
        <f t="shared" si="2"/>
        <v>1.4500643989762128</v>
      </c>
      <c r="AK6">
        <f t="shared" si="0"/>
        <v>-0.99261982533448256</v>
      </c>
      <c r="AL6">
        <f t="shared" si="0"/>
        <v>1.3479952945813425</v>
      </c>
      <c r="AM6">
        <f t="shared" si="0"/>
        <v>0.99261982533448256</v>
      </c>
      <c r="AN6">
        <f t="shared" si="0"/>
        <v>1.4298890278443526</v>
      </c>
      <c r="AO6" s="40">
        <f t="shared" si="3"/>
        <v>0</v>
      </c>
      <c r="AP6" s="40">
        <f t="shared" si="3"/>
        <v>0</v>
      </c>
      <c r="AQ6" s="40">
        <f t="shared" si="3"/>
        <v>0</v>
      </c>
      <c r="AR6" s="40">
        <f t="shared" si="3"/>
        <v>0</v>
      </c>
      <c r="AS6" s="40">
        <f t="shared" si="3"/>
        <v>0</v>
      </c>
      <c r="AW6" s="44">
        <v>38353</v>
      </c>
      <c r="AX6">
        <v>0.5394282420354698</v>
      </c>
      <c r="AY6">
        <f t="shared" si="1"/>
        <v>0.19592137713813718</v>
      </c>
      <c r="AZ6" s="40">
        <f t="shared" si="4"/>
        <v>0</v>
      </c>
    </row>
    <row r="7" spans="1:52" x14ac:dyDescent="0.25">
      <c r="A7" s="39" t="s">
        <v>99</v>
      </c>
      <c r="C7" s="40">
        <v>2.1963898090407802E-2</v>
      </c>
      <c r="D7" s="41"/>
      <c r="E7" s="41"/>
      <c r="F7" s="41"/>
      <c r="AD7" s="43">
        <v>39234</v>
      </c>
      <c r="AE7" s="38">
        <v>57.17</v>
      </c>
      <c r="AF7" s="38">
        <v>40.049999999999997</v>
      </c>
      <c r="AG7" s="38">
        <v>49.27</v>
      </c>
      <c r="AH7" s="38">
        <v>23.51</v>
      </c>
      <c r="AI7" s="38">
        <v>1.67</v>
      </c>
      <c r="AJ7">
        <f t="shared" si="2"/>
        <v>1.4226385107272128</v>
      </c>
      <c r="AK7">
        <f t="shared" si="0"/>
        <v>-0.99261982533448256</v>
      </c>
      <c r="AL7">
        <f t="shared" si="0"/>
        <v>1.6333859709217817</v>
      </c>
      <c r="AM7">
        <f t="shared" si="0"/>
        <v>0.99261982533448256</v>
      </c>
      <c r="AN7">
        <f t="shared" si="0"/>
        <v>1.6698704031469012</v>
      </c>
      <c r="AO7" s="40">
        <f t="shared" si="3"/>
        <v>0</v>
      </c>
      <c r="AP7" s="40">
        <f t="shared" si="3"/>
        <v>0</v>
      </c>
      <c r="AQ7" s="40">
        <f t="shared" si="3"/>
        <v>0</v>
      </c>
      <c r="AR7" s="40">
        <f t="shared" si="3"/>
        <v>0</v>
      </c>
      <c r="AS7" s="40">
        <f t="shared" si="3"/>
        <v>0</v>
      </c>
      <c r="AW7" s="44">
        <v>38443</v>
      </c>
      <c r="AX7">
        <v>1.6260537600426541</v>
      </c>
      <c r="AY7">
        <f t="shared" si="1"/>
        <v>0.60314045751417655</v>
      </c>
      <c r="AZ7" s="40">
        <f t="shared" si="4"/>
        <v>0</v>
      </c>
    </row>
    <row r="8" spans="1:52" x14ac:dyDescent="0.25">
      <c r="A8" s="39" t="s">
        <v>100</v>
      </c>
      <c r="C8" s="40">
        <v>3.0012907257605245E-2</v>
      </c>
      <c r="D8" s="41"/>
      <c r="E8" s="41"/>
      <c r="F8" s="41"/>
      <c r="AD8" s="43">
        <v>39326</v>
      </c>
      <c r="AE8" s="38">
        <v>56.75</v>
      </c>
      <c r="AF8" s="38">
        <v>40.049999999999997</v>
      </c>
      <c r="AG8" s="38">
        <v>54.33</v>
      </c>
      <c r="AH8" s="38">
        <v>23.51</v>
      </c>
      <c r="AI8" s="38">
        <v>1.61</v>
      </c>
      <c r="AJ8">
        <f t="shared" si="2"/>
        <v>1.3877328347739397</v>
      </c>
      <c r="AK8">
        <f t="shared" si="0"/>
        <v>-0.99261982533448256</v>
      </c>
      <c r="AL8">
        <f t="shared" si="0"/>
        <v>1.9542919314290312</v>
      </c>
      <c r="AM8">
        <f t="shared" si="0"/>
        <v>0.99261982533448256</v>
      </c>
      <c r="AN8">
        <f t="shared" si="0"/>
        <v>1.6098750593212643</v>
      </c>
      <c r="AO8" s="40">
        <f t="shared" si="3"/>
        <v>0</v>
      </c>
      <c r="AP8" s="40">
        <f t="shared" si="3"/>
        <v>0</v>
      </c>
      <c r="AQ8" s="40">
        <f t="shared" si="3"/>
        <v>0</v>
      </c>
      <c r="AR8" s="40">
        <f t="shared" si="3"/>
        <v>0</v>
      </c>
      <c r="AS8" s="40">
        <f t="shared" si="3"/>
        <v>0</v>
      </c>
      <c r="AW8" s="44">
        <v>38534</v>
      </c>
      <c r="AX8">
        <v>2.3528084386517629</v>
      </c>
      <c r="AY8">
        <f t="shared" si="1"/>
        <v>0.87549589825970542</v>
      </c>
      <c r="AZ8" s="40">
        <f t="shared" si="4"/>
        <v>0</v>
      </c>
    </row>
    <row r="9" spans="1:52" x14ac:dyDescent="0.25">
      <c r="A9" s="39" t="s">
        <v>101</v>
      </c>
      <c r="C9" s="40">
        <v>3.2185355661684838E-2</v>
      </c>
      <c r="D9" s="41"/>
      <c r="E9" s="41"/>
      <c r="F9" s="41"/>
      <c r="AD9" s="43">
        <v>39417</v>
      </c>
      <c r="AE9" s="38">
        <v>54.09</v>
      </c>
      <c r="AF9" s="38">
        <v>40.049999999999997</v>
      </c>
      <c r="AG9" s="38">
        <v>43.78</v>
      </c>
      <c r="AH9" s="38">
        <v>23.51</v>
      </c>
      <c r="AI9" s="38">
        <v>1.22</v>
      </c>
      <c r="AJ9">
        <f t="shared" si="2"/>
        <v>1.1666635537365446</v>
      </c>
      <c r="AK9">
        <f t="shared" si="0"/>
        <v>-0.99261982533448256</v>
      </c>
      <c r="AL9">
        <f t="shared" si="0"/>
        <v>1.2852093457864455</v>
      </c>
      <c r="AM9">
        <f t="shared" si="0"/>
        <v>0.99261982533448256</v>
      </c>
      <c r="AN9">
        <f t="shared" si="0"/>
        <v>1.2199053244546225</v>
      </c>
      <c r="AO9" s="40">
        <f t="shared" si="3"/>
        <v>0</v>
      </c>
      <c r="AP9" s="40">
        <f t="shared" si="3"/>
        <v>0</v>
      </c>
      <c r="AQ9" s="40">
        <f t="shared" si="3"/>
        <v>0</v>
      </c>
      <c r="AR9" s="40">
        <f t="shared" si="3"/>
        <v>0</v>
      </c>
      <c r="AS9" s="40">
        <f t="shared" si="3"/>
        <v>0</v>
      </c>
      <c r="AW9" s="44">
        <v>38626</v>
      </c>
      <c r="AX9">
        <v>2.5989341233147636</v>
      </c>
      <c r="AY9">
        <f t="shared" si="1"/>
        <v>0.96773289555496633</v>
      </c>
      <c r="AZ9" s="40">
        <f t="shared" si="4"/>
        <v>0</v>
      </c>
    </row>
    <row r="10" spans="1:52" x14ac:dyDescent="0.25">
      <c r="A10" s="39" t="s">
        <v>102</v>
      </c>
      <c r="B10" s="36">
        <v>2006</v>
      </c>
      <c r="C10" s="40">
        <v>4.8174402555919767E-2</v>
      </c>
      <c r="D10" s="41">
        <v>9.5971136239609185E-3</v>
      </c>
      <c r="E10" s="41">
        <v>5.7488542816651916E-2</v>
      </c>
      <c r="F10" s="41">
        <v>4.0450272199404017E-2</v>
      </c>
      <c r="G10">
        <v>0</v>
      </c>
      <c r="H10">
        <v>9.5971136239609185E-3</v>
      </c>
      <c r="AD10" s="43">
        <v>39508</v>
      </c>
      <c r="AE10" s="38">
        <v>51.69</v>
      </c>
      <c r="AF10" s="38">
        <v>40.049999999999997</v>
      </c>
      <c r="AG10" s="38">
        <v>31.24</v>
      </c>
      <c r="AH10" s="38">
        <v>23.51</v>
      </c>
      <c r="AI10" s="38">
        <v>0.49</v>
      </c>
      <c r="AJ10">
        <f t="shared" si="2"/>
        <v>0.96720254828927033</v>
      </c>
      <c r="AK10">
        <f t="shared" si="0"/>
        <v>-0.99261982533448256</v>
      </c>
      <c r="AL10">
        <f t="shared" si="0"/>
        <v>0.48992066105108756</v>
      </c>
      <c r="AM10">
        <f t="shared" si="0"/>
        <v>0.99261982533448256</v>
      </c>
      <c r="AN10">
        <f t="shared" si="0"/>
        <v>0.48996197457603691</v>
      </c>
      <c r="AO10" s="40">
        <f t="shared" si="3"/>
        <v>0</v>
      </c>
      <c r="AP10" s="40">
        <f t="shared" si="3"/>
        <v>0</v>
      </c>
      <c r="AQ10" s="40">
        <f t="shared" si="3"/>
        <v>0</v>
      </c>
      <c r="AR10" s="40">
        <f t="shared" si="3"/>
        <v>0</v>
      </c>
      <c r="AS10" s="40">
        <f t="shared" si="3"/>
        <v>0</v>
      </c>
      <c r="AW10" s="44">
        <v>38718</v>
      </c>
      <c r="AX10">
        <v>4.0745816344775632</v>
      </c>
      <c r="AY10">
        <f t="shared" si="1"/>
        <v>1.5207401758891779</v>
      </c>
      <c r="AZ10" s="40">
        <f t="shared" si="4"/>
        <v>0</v>
      </c>
    </row>
    <row r="11" spans="1:52" x14ac:dyDescent="0.25">
      <c r="A11" s="39" t="s">
        <v>103</v>
      </c>
      <c r="C11" s="40">
        <v>2.6989887379589021E-2</v>
      </c>
      <c r="D11" s="41">
        <v>9.3096625195029908E-3</v>
      </c>
      <c r="E11" s="41">
        <v>5.4739505257980076E-2</v>
      </c>
      <c r="F11" s="41">
        <v>3.7004584472158521E-2</v>
      </c>
      <c r="G11">
        <v>0</v>
      </c>
      <c r="H11">
        <v>9.3096625195029908E-3</v>
      </c>
      <c r="AD11" s="43">
        <v>39600</v>
      </c>
      <c r="AE11" s="38">
        <v>40.24</v>
      </c>
      <c r="AF11" s="38">
        <v>40.049999999999997</v>
      </c>
      <c r="AG11" s="38">
        <v>17.010000000000002</v>
      </c>
      <c r="AH11" s="38">
        <v>23.51</v>
      </c>
      <c r="AI11" s="38">
        <v>-0.24</v>
      </c>
      <c r="AJ11">
        <f t="shared" si="2"/>
        <v>1.5607334801234631E-2</v>
      </c>
      <c r="AK11">
        <f t="shared" si="0"/>
        <v>-0.99261982533448256</v>
      </c>
      <c r="AL11">
        <f t="shared" si="0"/>
        <v>-0.41254807768767959</v>
      </c>
      <c r="AM11">
        <f t="shared" si="0"/>
        <v>0.99261982533448256</v>
      </c>
      <c r="AN11">
        <f t="shared" si="0"/>
        <v>-0.23998137530254868</v>
      </c>
      <c r="AO11" s="40">
        <f t="shared" si="3"/>
        <v>0</v>
      </c>
      <c r="AP11" s="40">
        <f t="shared" si="3"/>
        <v>0</v>
      </c>
      <c r="AQ11" s="40">
        <f t="shared" si="3"/>
        <v>0</v>
      </c>
      <c r="AR11" s="40">
        <f t="shared" si="3"/>
        <v>0</v>
      </c>
      <c r="AS11" s="40">
        <f t="shared" si="3"/>
        <v>0</v>
      </c>
      <c r="AW11" s="44">
        <v>38808</v>
      </c>
      <c r="AX11">
        <v>2.0182042561350282</v>
      </c>
      <c r="AY11">
        <f t="shared" si="1"/>
        <v>0.75010108170475287</v>
      </c>
      <c r="AZ11" s="40">
        <f t="shared" si="4"/>
        <v>0</v>
      </c>
    </row>
    <row r="12" spans="1:52" x14ac:dyDescent="0.25">
      <c r="A12" s="39" t="s">
        <v>104</v>
      </c>
      <c r="C12" s="40">
        <v>2.9622684778513785E-2</v>
      </c>
      <c r="D12" s="41">
        <v>8.9624502320961794E-3</v>
      </c>
      <c r="E12" s="41">
        <v>5.2781040591998181E-2</v>
      </c>
      <c r="F12" s="41">
        <v>3.6691208254467034E-2</v>
      </c>
      <c r="G12">
        <v>0</v>
      </c>
      <c r="H12">
        <v>8.9624502320961794E-3</v>
      </c>
      <c r="AD12" s="43">
        <v>39692</v>
      </c>
      <c r="AE12" s="38">
        <v>28.83</v>
      </c>
      <c r="AF12" s="38">
        <v>40.049999999999997</v>
      </c>
      <c r="AG12" s="38">
        <v>6.6</v>
      </c>
      <c r="AH12" s="38">
        <v>23.51</v>
      </c>
      <c r="AI12" s="38">
        <v>-0.71</v>
      </c>
      <c r="AJ12">
        <f t="shared" si="2"/>
        <v>-0.93266352859601387</v>
      </c>
      <c r="AK12">
        <f t="shared" si="0"/>
        <v>-0.99261982533448256</v>
      </c>
      <c r="AL12">
        <f t="shared" si="0"/>
        <v>-1.0727518422885629</v>
      </c>
      <c r="AM12">
        <f t="shared" si="0"/>
        <v>0.99261982533448256</v>
      </c>
      <c r="AN12">
        <f t="shared" si="0"/>
        <v>-0.70994490193670645</v>
      </c>
      <c r="AO12" s="40">
        <f t="shared" si="3"/>
        <v>0</v>
      </c>
      <c r="AP12" s="40">
        <f t="shared" si="3"/>
        <v>0</v>
      </c>
      <c r="AQ12" s="40">
        <f t="shared" si="3"/>
        <v>0</v>
      </c>
      <c r="AR12" s="40">
        <f t="shared" si="3"/>
        <v>0</v>
      </c>
      <c r="AS12" s="40">
        <f t="shared" si="3"/>
        <v>0</v>
      </c>
      <c r="AW12" s="44">
        <v>38899</v>
      </c>
      <c r="AX12">
        <v>2.2408433533582106</v>
      </c>
      <c r="AY12">
        <f t="shared" si="1"/>
        <v>0.83353634705103985</v>
      </c>
      <c r="AZ12" s="40">
        <f t="shared" si="4"/>
        <v>0</v>
      </c>
    </row>
    <row r="13" spans="1:52" x14ac:dyDescent="0.25">
      <c r="A13" s="39" t="s">
        <v>105</v>
      </c>
      <c r="C13" s="40">
        <v>3.7455176105129079E-2</v>
      </c>
      <c r="D13" s="41">
        <v>-8.5870638889443259E-4</v>
      </c>
      <c r="E13" s="41">
        <v>4.777698970386763E-2</v>
      </c>
      <c r="F13" s="41">
        <v>3.0525392765081011E-2</v>
      </c>
      <c r="G13">
        <v>0</v>
      </c>
      <c r="H13">
        <v>0</v>
      </c>
      <c r="AD13" s="43">
        <v>39783</v>
      </c>
      <c r="AE13" s="38">
        <v>24.86</v>
      </c>
      <c r="AF13" s="38">
        <v>40.049999999999997</v>
      </c>
      <c r="AG13" s="38">
        <v>5.21</v>
      </c>
      <c r="AH13" s="38">
        <v>23.51</v>
      </c>
      <c r="AI13" s="38">
        <v>-1.49</v>
      </c>
      <c r="AJ13">
        <f t="shared" si="2"/>
        <v>-1.2626052751067127</v>
      </c>
      <c r="AK13">
        <f t="shared" si="0"/>
        <v>-0.99261982533448256</v>
      </c>
      <c r="AL13">
        <f t="shared" si="0"/>
        <v>-1.1609058512026096</v>
      </c>
      <c r="AM13">
        <f t="shared" si="0"/>
        <v>0.99261982533448256</v>
      </c>
      <c r="AN13">
        <f t="shared" si="0"/>
        <v>-1.4898843716699897</v>
      </c>
      <c r="AO13" s="40">
        <f t="shared" si="3"/>
        <v>0</v>
      </c>
      <c r="AP13" s="40">
        <f t="shared" si="3"/>
        <v>0</v>
      </c>
      <c r="AQ13" s="40">
        <f t="shared" si="3"/>
        <v>0</v>
      </c>
      <c r="AR13" s="40">
        <f t="shared" si="3"/>
        <v>0</v>
      </c>
      <c r="AS13" s="40">
        <f t="shared" si="3"/>
        <v>0</v>
      </c>
      <c r="AW13" s="44">
        <v>38991</v>
      </c>
      <c r="AX13">
        <v>3.0128603063009542</v>
      </c>
      <c r="AY13">
        <f t="shared" si="1"/>
        <v>1.1228540820041202</v>
      </c>
      <c r="AZ13" s="40">
        <f t="shared" si="4"/>
        <v>0</v>
      </c>
    </row>
    <row r="14" spans="1:52" x14ac:dyDescent="0.25">
      <c r="A14" s="39" t="s">
        <v>106</v>
      </c>
      <c r="B14" s="36">
        <v>2007</v>
      </c>
      <c r="C14" s="40">
        <v>4.8913923475870702E-2</v>
      </c>
      <c r="D14" s="41">
        <v>2.8640614613069659E-2</v>
      </c>
      <c r="E14" s="41">
        <v>4.8913923475870702E-2</v>
      </c>
      <c r="F14" s="41">
        <v>4.0637993564281057E-2</v>
      </c>
      <c r="G14">
        <v>0</v>
      </c>
      <c r="H14">
        <v>2.8640614613069659E-2</v>
      </c>
      <c r="AD14" s="43">
        <v>39873</v>
      </c>
      <c r="AE14" s="38">
        <v>21.11</v>
      </c>
      <c r="AF14" s="38">
        <v>40.049999999999997</v>
      </c>
      <c r="AG14" s="38">
        <v>6.09</v>
      </c>
      <c r="AH14" s="38">
        <v>23.51</v>
      </c>
      <c r="AI14" s="38">
        <v>-1.7</v>
      </c>
      <c r="AJ14">
        <f t="shared" si="2"/>
        <v>-1.5742630961180781</v>
      </c>
      <c r="AK14">
        <f t="shared" si="0"/>
        <v>-0.99261982533448256</v>
      </c>
      <c r="AL14">
        <f t="shared" si="0"/>
        <v>-1.1050961189404793</v>
      </c>
      <c r="AM14">
        <f t="shared" si="0"/>
        <v>0.99261982533448256</v>
      </c>
      <c r="AN14">
        <f t="shared" si="0"/>
        <v>-1.6998680750597197</v>
      </c>
      <c r="AO14" s="40">
        <f t="shared" si="3"/>
        <v>0</v>
      </c>
      <c r="AP14" s="40">
        <f t="shared" si="3"/>
        <v>0</v>
      </c>
      <c r="AQ14" s="40">
        <f t="shared" si="3"/>
        <v>0</v>
      </c>
      <c r="AR14" s="40">
        <f t="shared" si="3"/>
        <v>0</v>
      </c>
      <c r="AS14" s="40">
        <f t="shared" si="3"/>
        <v>0</v>
      </c>
      <c r="AW14" s="44">
        <v>39083</v>
      </c>
      <c r="AX14">
        <v>4.0877471888530286</v>
      </c>
      <c r="AY14">
        <f t="shared" si="1"/>
        <v>1.5256740421168458</v>
      </c>
      <c r="AZ14" s="40">
        <f t="shared" si="4"/>
        <v>0</v>
      </c>
    </row>
    <row r="15" spans="1:52" x14ac:dyDescent="0.25">
      <c r="A15" s="39" t="s">
        <v>107</v>
      </c>
      <c r="C15" s="40">
        <v>5.1065482073262121E-2</v>
      </c>
      <c r="D15" s="41">
        <v>4.5588558842401039E-2</v>
      </c>
      <c r="E15" s="41">
        <v>6.2923765294534154E-2</v>
      </c>
      <c r="F15" s="41">
        <v>5.1747583097210621E-2</v>
      </c>
      <c r="G15">
        <v>0</v>
      </c>
      <c r="H15">
        <v>4.5588558842401039E-2</v>
      </c>
      <c r="AD15" s="43">
        <v>39965</v>
      </c>
      <c r="AE15" s="38">
        <v>24.03</v>
      </c>
      <c r="AF15" s="38">
        <v>40.049999999999997</v>
      </c>
      <c r="AG15" s="38">
        <v>8.92</v>
      </c>
      <c r="AH15" s="38">
        <v>23.51</v>
      </c>
      <c r="AI15" s="38">
        <v>-1.66</v>
      </c>
      <c r="AJ15">
        <f t="shared" si="2"/>
        <v>-1.3315855394905614</v>
      </c>
      <c r="AK15">
        <f t="shared" si="0"/>
        <v>-0.99261982533448256</v>
      </c>
      <c r="AL15">
        <f t="shared" si="0"/>
        <v>-0.92561709359749189</v>
      </c>
      <c r="AM15">
        <f t="shared" si="0"/>
        <v>0.99261982533448256</v>
      </c>
      <c r="AN15">
        <f t="shared" si="0"/>
        <v>-1.6598711791759617</v>
      </c>
      <c r="AO15" s="40">
        <f t="shared" si="3"/>
        <v>0</v>
      </c>
      <c r="AP15" s="40">
        <f t="shared" si="3"/>
        <v>0</v>
      </c>
      <c r="AQ15" s="40">
        <f t="shared" si="3"/>
        <v>0</v>
      </c>
      <c r="AR15" s="40">
        <f t="shared" si="3"/>
        <v>0</v>
      </c>
      <c r="AS15" s="40">
        <f t="shared" si="3"/>
        <v>0</v>
      </c>
      <c r="AW15" s="44">
        <v>39173</v>
      </c>
      <c r="AX15">
        <v>4.2572265927654156</v>
      </c>
      <c r="AY15">
        <f t="shared" si="1"/>
        <v>1.5891874106694746</v>
      </c>
      <c r="AZ15" s="40">
        <f t="shared" si="4"/>
        <v>0</v>
      </c>
    </row>
    <row r="16" spans="1:52" x14ac:dyDescent="0.25">
      <c r="A16" s="39" t="s">
        <v>108</v>
      </c>
      <c r="C16" s="40">
        <v>5.297432612826021E-2</v>
      </c>
      <c r="D16" s="41">
        <v>3.7388133644590038E-2</v>
      </c>
      <c r="E16" s="41">
        <v>6.065083438741168E-2</v>
      </c>
      <c r="F16" s="41">
        <v>5.0225285655552593E-2</v>
      </c>
      <c r="G16">
        <v>0</v>
      </c>
      <c r="H16">
        <v>3.7388133644590038E-2</v>
      </c>
      <c r="AD16" s="43">
        <v>40057</v>
      </c>
      <c r="AE16" s="38">
        <v>27.18</v>
      </c>
      <c r="AF16" s="38">
        <v>40.049999999999997</v>
      </c>
      <c r="AG16" s="38">
        <v>10.89</v>
      </c>
      <c r="AH16" s="38">
        <v>23.51</v>
      </c>
      <c r="AI16" s="38">
        <v>-0.86</v>
      </c>
      <c r="AJ16">
        <f t="shared" si="2"/>
        <v>-1.0697929698410145</v>
      </c>
      <c r="AK16">
        <f t="shared" si="0"/>
        <v>-0.99261982533448256</v>
      </c>
      <c r="AL16">
        <f t="shared" si="0"/>
        <v>-0.80067939751067729</v>
      </c>
      <c r="AM16">
        <f t="shared" si="0"/>
        <v>0.99261982533448256</v>
      </c>
      <c r="AN16">
        <f t="shared" si="0"/>
        <v>-0.85993326150079941</v>
      </c>
      <c r="AO16" s="40">
        <f t="shared" si="3"/>
        <v>0</v>
      </c>
      <c r="AP16" s="40">
        <f t="shared" si="3"/>
        <v>0</v>
      </c>
      <c r="AQ16" s="40">
        <f t="shared" si="3"/>
        <v>0</v>
      </c>
      <c r="AR16" s="40">
        <f t="shared" si="3"/>
        <v>0</v>
      </c>
      <c r="AS16" s="40">
        <f t="shared" si="3"/>
        <v>0</v>
      </c>
      <c r="AW16" s="44">
        <v>39264</v>
      </c>
      <c r="AX16">
        <v>4.4342853989032731</v>
      </c>
      <c r="AY16">
        <f t="shared" si="1"/>
        <v>1.655541203225505</v>
      </c>
      <c r="AZ16" s="40">
        <f t="shared" si="4"/>
        <v>0</v>
      </c>
    </row>
    <row r="17" spans="1:52" x14ac:dyDescent="0.25">
      <c r="A17" s="39" t="s">
        <v>109</v>
      </c>
      <c r="C17" s="40">
        <v>6.8774826205033529E-2</v>
      </c>
      <c r="D17" s="41">
        <v>3.8336531140357691E-2</v>
      </c>
      <c r="E17" s="41">
        <v>8.4659404926001283E-2</v>
      </c>
      <c r="F17" s="41">
        <v>5.5588633953761311E-2</v>
      </c>
      <c r="G17">
        <v>0</v>
      </c>
      <c r="H17">
        <v>3.8336531140357691E-2</v>
      </c>
      <c r="AD17" s="43">
        <v>40148</v>
      </c>
      <c r="AE17" s="38">
        <v>25.7</v>
      </c>
      <c r="AF17" s="38">
        <v>40.049999999999997</v>
      </c>
      <c r="AG17" s="38">
        <v>9.0399999999999991</v>
      </c>
      <c r="AH17" s="38">
        <v>23.51</v>
      </c>
      <c r="AI17" s="38">
        <v>-1.34</v>
      </c>
      <c r="AJ17">
        <f t="shared" si="2"/>
        <v>-1.1927939232001668</v>
      </c>
      <c r="AK17">
        <f t="shared" si="0"/>
        <v>-0.99261982533448256</v>
      </c>
      <c r="AL17">
        <f t="shared" si="0"/>
        <v>-0.91800667556174687</v>
      </c>
      <c r="AM17">
        <f t="shared" si="0"/>
        <v>0.99261982533448256</v>
      </c>
      <c r="AN17">
        <f t="shared" si="0"/>
        <v>-1.3398960121058969</v>
      </c>
      <c r="AO17" s="40">
        <f t="shared" si="3"/>
        <v>0</v>
      </c>
      <c r="AP17" s="40">
        <f t="shared" si="3"/>
        <v>0</v>
      </c>
      <c r="AQ17" s="40">
        <f t="shared" si="3"/>
        <v>0</v>
      </c>
      <c r="AR17" s="40">
        <f t="shared" si="3"/>
        <v>0</v>
      </c>
      <c r="AS17" s="40">
        <f t="shared" si="3"/>
        <v>0</v>
      </c>
      <c r="AW17" s="44">
        <v>39356</v>
      </c>
      <c r="AX17">
        <v>5.890637255661221</v>
      </c>
      <c r="AY17">
        <f t="shared" si="1"/>
        <v>2.2013173275526237</v>
      </c>
      <c r="AZ17" s="40">
        <f t="shared" si="4"/>
        <v>0</v>
      </c>
    </row>
    <row r="18" spans="1:52" x14ac:dyDescent="0.25">
      <c r="A18" s="39" t="s">
        <v>110</v>
      </c>
      <c r="B18" s="36">
        <v>2008</v>
      </c>
      <c r="C18" s="40">
        <v>5.6801058374626012E-2</v>
      </c>
      <c r="D18" s="41">
        <v>1.9163725086932704E-2</v>
      </c>
      <c r="E18" s="41">
        <v>8.2124131867067574E-2</v>
      </c>
      <c r="F18" s="41">
        <v>4.4785515662776339E-2</v>
      </c>
      <c r="G18">
        <v>0</v>
      </c>
      <c r="H18">
        <v>1.9163725086932704E-2</v>
      </c>
      <c r="AD18" s="43">
        <v>40238</v>
      </c>
      <c r="AE18" s="38">
        <v>24.58</v>
      </c>
      <c r="AF18" s="38">
        <v>40.049999999999997</v>
      </c>
      <c r="AG18" s="38">
        <v>6.93</v>
      </c>
      <c r="AH18" s="38">
        <v>23.51</v>
      </c>
      <c r="AI18" s="38">
        <v>-1.27</v>
      </c>
      <c r="AJ18">
        <f t="shared" si="2"/>
        <v>-1.285875725742228</v>
      </c>
      <c r="AK18">
        <f t="shared" si="2"/>
        <v>-0.99261982533448256</v>
      </c>
      <c r="AL18">
        <f t="shared" si="2"/>
        <v>-1.0518231926902639</v>
      </c>
      <c r="AM18">
        <f t="shared" si="2"/>
        <v>0.99261982533448256</v>
      </c>
      <c r="AN18">
        <f t="shared" si="2"/>
        <v>-1.2699014443093202</v>
      </c>
      <c r="AO18" s="40">
        <f t="shared" si="3"/>
        <v>0</v>
      </c>
      <c r="AP18" s="40">
        <f t="shared" si="3"/>
        <v>0</v>
      </c>
      <c r="AQ18" s="40">
        <f t="shared" si="3"/>
        <v>0</v>
      </c>
      <c r="AR18" s="40">
        <f t="shared" si="3"/>
        <v>0</v>
      </c>
      <c r="AS18" s="40">
        <f t="shared" si="3"/>
        <v>0</v>
      </c>
      <c r="AW18" s="44">
        <v>39448</v>
      </c>
      <c r="AX18">
        <v>4.8571808116745716</v>
      </c>
      <c r="AY18">
        <f t="shared" si="1"/>
        <v>1.8140236594444608</v>
      </c>
      <c r="AZ18" s="40">
        <f t="shared" si="4"/>
        <v>0</v>
      </c>
    </row>
    <row r="19" spans="1:52" x14ac:dyDescent="0.25">
      <c r="A19" s="39" t="s">
        <v>111</v>
      </c>
      <c r="C19" s="40">
        <v>3.557042924217909E-2</v>
      </c>
      <c r="D19" s="41">
        <v>-6.4041209652897163E-3</v>
      </c>
      <c r="E19" s="41">
        <v>7.3961035401518938E-2</v>
      </c>
      <c r="F19" s="41">
        <v>2.6121824250630126E-2</v>
      </c>
      <c r="G19">
        <v>0</v>
      </c>
      <c r="H19">
        <v>0</v>
      </c>
      <c r="AD19" s="43">
        <v>40330</v>
      </c>
      <c r="AE19" s="38">
        <v>26.19</v>
      </c>
      <c r="AF19" s="38">
        <v>40.049999999999997</v>
      </c>
      <c r="AG19" s="38">
        <v>5.09</v>
      </c>
      <c r="AH19" s="38">
        <v>23.51</v>
      </c>
      <c r="AI19" s="38">
        <v>-1.33</v>
      </c>
      <c r="AJ19">
        <f t="shared" si="2"/>
        <v>-1.152070634588015</v>
      </c>
      <c r="AK19">
        <f t="shared" si="2"/>
        <v>-0.99261982533448256</v>
      </c>
      <c r="AL19">
        <f t="shared" si="2"/>
        <v>-1.1685162692383548</v>
      </c>
      <c r="AM19">
        <f t="shared" si="2"/>
        <v>0.99261982533448256</v>
      </c>
      <c r="AN19">
        <f t="shared" si="2"/>
        <v>-1.3298967881349573</v>
      </c>
      <c r="AO19" s="40">
        <f t="shared" si="3"/>
        <v>0</v>
      </c>
      <c r="AP19" s="40">
        <f t="shared" si="3"/>
        <v>0</v>
      </c>
      <c r="AQ19" s="40">
        <f t="shared" si="3"/>
        <v>0</v>
      </c>
      <c r="AR19" s="40">
        <f t="shared" si="3"/>
        <v>0</v>
      </c>
      <c r="AS19" s="40">
        <f t="shared" si="3"/>
        <v>0</v>
      </c>
      <c r="AW19" s="44">
        <v>39539</v>
      </c>
      <c r="AX19">
        <v>2.7752290056102566</v>
      </c>
      <c r="AY19">
        <f t="shared" si="1"/>
        <v>1.033800403315168</v>
      </c>
      <c r="AZ19" s="40">
        <f t="shared" si="4"/>
        <v>0</v>
      </c>
    </row>
    <row r="20" spans="1:52" x14ac:dyDescent="0.25">
      <c r="A20" s="39" t="s">
        <v>112</v>
      </c>
      <c r="C20" s="40">
        <v>2.1804705494930562E-2</v>
      </c>
      <c r="D20" s="41">
        <v>-2.510835690370402E-2</v>
      </c>
      <c r="E20" s="41">
        <v>4.5307108773820444E-2</v>
      </c>
      <c r="F20" s="41">
        <v>3.1542080987003889E-3</v>
      </c>
      <c r="G20">
        <v>0</v>
      </c>
      <c r="H20">
        <v>0</v>
      </c>
      <c r="AD20" s="43">
        <v>40422</v>
      </c>
      <c r="AE20" s="38">
        <v>28.23</v>
      </c>
      <c r="AF20" s="38">
        <v>40.049999999999997</v>
      </c>
      <c r="AG20" s="38">
        <v>4.68</v>
      </c>
      <c r="AH20" s="38">
        <v>23.51</v>
      </c>
      <c r="AI20" s="38">
        <v>-0.96</v>
      </c>
      <c r="AJ20">
        <f t="shared" si="2"/>
        <v>-0.98252877995783217</v>
      </c>
      <c r="AK20">
        <f t="shared" si="2"/>
        <v>-0.99261982533448256</v>
      </c>
      <c r="AL20">
        <f t="shared" si="2"/>
        <v>-1.1945185308604838</v>
      </c>
      <c r="AM20">
        <f t="shared" si="2"/>
        <v>0.99261982533448256</v>
      </c>
      <c r="AN20">
        <f t="shared" si="2"/>
        <v>-0.95992550121019471</v>
      </c>
      <c r="AO20" s="40">
        <f t="shared" si="3"/>
        <v>0</v>
      </c>
      <c r="AP20" s="40">
        <f t="shared" si="3"/>
        <v>0</v>
      </c>
      <c r="AQ20" s="40">
        <f t="shared" si="3"/>
        <v>0</v>
      </c>
      <c r="AR20" s="40">
        <f t="shared" si="3"/>
        <v>0</v>
      </c>
      <c r="AS20" s="40">
        <f t="shared" si="3"/>
        <v>0</v>
      </c>
      <c r="AW20" s="44">
        <v>39630</v>
      </c>
      <c r="AX20">
        <v>1.5848790421009824</v>
      </c>
      <c r="AY20">
        <f t="shared" si="1"/>
        <v>0.58770999826479275</v>
      </c>
      <c r="AZ20" s="40">
        <f t="shared" si="4"/>
        <v>0</v>
      </c>
    </row>
    <row r="21" spans="1:52" x14ac:dyDescent="0.25">
      <c r="A21" s="39" t="s">
        <v>113</v>
      </c>
      <c r="C21" s="40">
        <v>-2.2113103436344705E-2</v>
      </c>
      <c r="D21" s="41">
        <v>-3.6926140541842491E-2</v>
      </c>
      <c r="E21" s="41">
        <v>6.657030497325854E-2</v>
      </c>
      <c r="F21" s="41">
        <v>-1.9523232997843004E-3</v>
      </c>
      <c r="G21">
        <v>0</v>
      </c>
      <c r="H21">
        <v>0</v>
      </c>
      <c r="AD21" s="43">
        <v>40513</v>
      </c>
      <c r="AE21" s="38">
        <v>25.47</v>
      </c>
      <c r="AF21" s="38">
        <v>40.049999999999997</v>
      </c>
      <c r="AG21" s="38">
        <v>7.25</v>
      </c>
      <c r="AH21" s="38">
        <v>23.51</v>
      </c>
      <c r="AI21" s="38">
        <v>-1.34</v>
      </c>
      <c r="AJ21">
        <f t="shared" si="2"/>
        <v>-1.2119089362221973</v>
      </c>
      <c r="AK21">
        <f t="shared" si="2"/>
        <v>-0.99261982533448256</v>
      </c>
      <c r="AL21">
        <f t="shared" si="2"/>
        <v>-1.0315287445949439</v>
      </c>
      <c r="AM21">
        <f t="shared" si="2"/>
        <v>0.99261982533448256</v>
      </c>
      <c r="AN21">
        <f t="shared" si="2"/>
        <v>-1.3398960121058969</v>
      </c>
      <c r="AO21" s="40">
        <f t="shared" si="3"/>
        <v>0</v>
      </c>
      <c r="AP21" s="40">
        <f t="shared" si="3"/>
        <v>0</v>
      </c>
      <c r="AQ21" s="40">
        <f t="shared" si="3"/>
        <v>0</v>
      </c>
      <c r="AR21" s="40">
        <f t="shared" si="3"/>
        <v>0</v>
      </c>
      <c r="AS21" s="40">
        <f t="shared" si="3"/>
        <v>0</v>
      </c>
      <c r="AW21" s="44">
        <v>39722</v>
      </c>
      <c r="AX21">
        <v>-2.6202611485192953</v>
      </c>
      <c r="AY21">
        <f t="shared" si="1"/>
        <v>-0.98819015583538961</v>
      </c>
      <c r="AZ21" s="40">
        <f t="shared" si="4"/>
        <v>0</v>
      </c>
    </row>
    <row r="22" spans="1:52" x14ac:dyDescent="0.25">
      <c r="A22" s="39" t="s">
        <v>114</v>
      </c>
      <c r="B22" s="36">
        <v>2009</v>
      </c>
      <c r="C22" s="40">
        <v>-4.3742153118525161E-2</v>
      </c>
      <c r="D22" s="41">
        <v>-4.3742153118525161E-2</v>
      </c>
      <c r="E22" s="41">
        <v>9.5717744676216323E-3</v>
      </c>
      <c r="F22" s="41">
        <v>-2.4951475670473709E-2</v>
      </c>
      <c r="G22">
        <v>0</v>
      </c>
      <c r="H22">
        <v>0</v>
      </c>
      <c r="AD22" s="43">
        <v>40603</v>
      </c>
      <c r="AE22" s="38">
        <v>22.98</v>
      </c>
      <c r="AF22" s="38">
        <v>40.049999999999997</v>
      </c>
      <c r="AG22" s="38">
        <v>9.1</v>
      </c>
      <c r="AH22" s="38">
        <v>23.51</v>
      </c>
      <c r="AI22" s="38">
        <v>-1.19</v>
      </c>
      <c r="AJ22">
        <f t="shared" si="2"/>
        <v>-1.4188497293737439</v>
      </c>
      <c r="AK22">
        <f t="shared" si="2"/>
        <v>-0.99261982533448256</v>
      </c>
      <c r="AL22">
        <f t="shared" si="2"/>
        <v>-0.91420146654387435</v>
      </c>
      <c r="AM22">
        <f t="shared" si="2"/>
        <v>0.99261982533448256</v>
      </c>
      <c r="AN22">
        <f t="shared" si="2"/>
        <v>-1.1899076525418038</v>
      </c>
      <c r="AO22" s="40">
        <f t="shared" si="3"/>
        <v>0</v>
      </c>
      <c r="AP22" s="40">
        <f t="shared" si="3"/>
        <v>0</v>
      </c>
      <c r="AQ22" s="40">
        <f t="shared" si="3"/>
        <v>0</v>
      </c>
      <c r="AR22" s="40">
        <f t="shared" si="3"/>
        <v>0</v>
      </c>
      <c r="AS22" s="40">
        <f t="shared" si="3"/>
        <v>0</v>
      </c>
      <c r="AW22" s="44">
        <v>39814</v>
      </c>
      <c r="AX22">
        <v>-4.6122614498870558</v>
      </c>
      <c r="AY22">
        <f t="shared" si="1"/>
        <v>-1.7347035750301054</v>
      </c>
      <c r="AZ22" s="40">
        <f t="shared" si="4"/>
        <v>0</v>
      </c>
    </row>
    <row r="23" spans="1:52" x14ac:dyDescent="0.25">
      <c r="A23" s="39" t="s">
        <v>115</v>
      </c>
      <c r="C23" s="40">
        <v>-5.029010738349133E-2</v>
      </c>
      <c r="D23" s="41">
        <v>-5.029010738349133E-2</v>
      </c>
      <c r="E23" s="41">
        <v>-1.7247986451880883E-2</v>
      </c>
      <c r="F23" s="41">
        <v>-3.103492487703326E-2</v>
      </c>
      <c r="G23">
        <v>-1.7247986451880883E-2</v>
      </c>
      <c r="H23">
        <v>0</v>
      </c>
      <c r="AD23" s="43">
        <v>40695</v>
      </c>
      <c r="AE23" s="38">
        <v>22.95</v>
      </c>
      <c r="AF23" s="38">
        <v>40.049999999999997</v>
      </c>
      <c r="AG23" s="38">
        <v>9.2899999999999991</v>
      </c>
      <c r="AH23" s="38">
        <v>23.51</v>
      </c>
      <c r="AI23" s="38">
        <v>-1.4</v>
      </c>
      <c r="AJ23">
        <f t="shared" si="2"/>
        <v>-1.4213429919418348</v>
      </c>
      <c r="AK23">
        <f t="shared" si="2"/>
        <v>-0.99261982533448256</v>
      </c>
      <c r="AL23">
        <f t="shared" si="2"/>
        <v>-0.90215163798727804</v>
      </c>
      <c r="AM23">
        <f t="shared" si="2"/>
        <v>0.99261982533448256</v>
      </c>
      <c r="AN23">
        <f t="shared" si="2"/>
        <v>-1.399891355931534</v>
      </c>
      <c r="AO23" s="40">
        <f t="shared" si="3"/>
        <v>0</v>
      </c>
      <c r="AP23" s="40">
        <f t="shared" si="3"/>
        <v>0</v>
      </c>
      <c r="AQ23" s="40">
        <f t="shared" si="3"/>
        <v>0</v>
      </c>
      <c r="AR23" s="40">
        <f t="shared" si="3"/>
        <v>0</v>
      </c>
      <c r="AS23" s="40">
        <f t="shared" si="3"/>
        <v>0</v>
      </c>
      <c r="AW23" s="44">
        <v>39904</v>
      </c>
      <c r="AX23">
        <v>-5.066186477992253</v>
      </c>
      <c r="AY23">
        <f t="shared" si="1"/>
        <v>-1.9048145557142937</v>
      </c>
      <c r="AZ23" s="40">
        <f t="shared" si="4"/>
        <v>0</v>
      </c>
    </row>
    <row r="24" spans="1:52" x14ac:dyDescent="0.25">
      <c r="A24" s="39" t="s">
        <v>116</v>
      </c>
      <c r="C24" s="40">
        <v>-4.75321649731794E-2</v>
      </c>
      <c r="D24" s="41">
        <v>-4.75321649731794E-2</v>
      </c>
      <c r="E24" s="41">
        <v>-1.2455517794564368E-2</v>
      </c>
      <c r="F24" s="41">
        <v>-2.26421040156836E-2</v>
      </c>
      <c r="G24">
        <v>-1.2455517794564368E-2</v>
      </c>
      <c r="H24">
        <v>0</v>
      </c>
      <c r="AD24" s="43">
        <v>40787</v>
      </c>
      <c r="AE24" s="38">
        <v>23.47</v>
      </c>
      <c r="AF24" s="38">
        <v>40.049999999999997</v>
      </c>
      <c r="AG24" s="38">
        <v>10.59</v>
      </c>
      <c r="AH24" s="38">
        <v>23.51</v>
      </c>
      <c r="AI24" s="38">
        <v>-0.97</v>
      </c>
      <c r="AJ24">
        <f t="shared" si="2"/>
        <v>-1.3781264407615923</v>
      </c>
      <c r="AK24">
        <f t="shared" si="2"/>
        <v>-0.99261982533448256</v>
      </c>
      <c r="AL24">
        <f t="shared" si="2"/>
        <v>-0.81970544260003997</v>
      </c>
      <c r="AM24">
        <f t="shared" si="2"/>
        <v>0.99261982533448256</v>
      </c>
      <c r="AN24">
        <f t="shared" si="2"/>
        <v>-0.96992472518113426</v>
      </c>
      <c r="AO24" s="40">
        <f t="shared" si="3"/>
        <v>0</v>
      </c>
      <c r="AP24" s="40">
        <f t="shared" si="3"/>
        <v>0</v>
      </c>
      <c r="AQ24" s="40">
        <f t="shared" si="3"/>
        <v>0</v>
      </c>
      <c r="AR24" s="40">
        <f t="shared" si="3"/>
        <v>0</v>
      </c>
      <c r="AS24" s="40">
        <f t="shared" si="3"/>
        <v>0</v>
      </c>
      <c r="AW24" s="44">
        <v>39995</v>
      </c>
      <c r="AX24">
        <v>-4.8253189347455141</v>
      </c>
      <c r="AY24">
        <f t="shared" si="1"/>
        <v>-1.8145480767590991</v>
      </c>
      <c r="AZ24" s="40">
        <f t="shared" si="4"/>
        <v>0</v>
      </c>
    </row>
    <row r="25" spans="1:52" x14ac:dyDescent="0.25">
      <c r="A25" s="39" t="s">
        <v>117</v>
      </c>
      <c r="C25" s="40">
        <v>-4.5388355524381023E-2</v>
      </c>
      <c r="D25" s="41">
        <v>-4.5388355524381023E-2</v>
      </c>
      <c r="E25" s="41">
        <v>-2.0724270862423434E-2</v>
      </c>
      <c r="F25" s="41">
        <v>-3.2679032707621521E-2</v>
      </c>
      <c r="G25">
        <v>-2.0724270862423434E-2</v>
      </c>
      <c r="H25">
        <v>0</v>
      </c>
      <c r="AD25" s="43">
        <v>40878</v>
      </c>
      <c r="AE25" s="38">
        <v>25.79</v>
      </c>
      <c r="AF25" s="38">
        <v>40.049999999999997</v>
      </c>
      <c r="AG25" s="38">
        <v>11.97</v>
      </c>
      <c r="AH25" s="38">
        <v>23.51</v>
      </c>
      <c r="AI25" s="38">
        <v>-0.9</v>
      </c>
      <c r="AJ25">
        <f t="shared" si="2"/>
        <v>-1.185314135495894</v>
      </c>
      <c r="AK25">
        <f t="shared" si="2"/>
        <v>-0.99261982533448256</v>
      </c>
      <c r="AL25">
        <f t="shared" si="2"/>
        <v>-0.73218563518897184</v>
      </c>
      <c r="AM25">
        <f t="shared" si="2"/>
        <v>0.99261982533448256</v>
      </c>
      <c r="AN25">
        <f t="shared" si="2"/>
        <v>-0.89993015738455762</v>
      </c>
      <c r="AO25" s="40">
        <f t="shared" si="3"/>
        <v>0</v>
      </c>
      <c r="AP25" s="40">
        <f t="shared" si="3"/>
        <v>0</v>
      </c>
      <c r="AQ25" s="40">
        <f t="shared" si="3"/>
        <v>0</v>
      </c>
      <c r="AR25" s="40">
        <f t="shared" si="3"/>
        <v>0</v>
      </c>
      <c r="AS25" s="40">
        <f t="shared" si="3"/>
        <v>0</v>
      </c>
      <c r="AW25" s="44">
        <v>40087</v>
      </c>
      <c r="AX25">
        <v>-4.7770874957546345</v>
      </c>
      <c r="AY25">
        <f t="shared" si="1"/>
        <v>-1.7964730712437684</v>
      </c>
      <c r="AZ25" s="40">
        <f t="shared" si="4"/>
        <v>0</v>
      </c>
    </row>
    <row r="26" spans="1:52" x14ac:dyDescent="0.25">
      <c r="A26" s="39" t="s">
        <v>118</v>
      </c>
      <c r="B26" s="36">
        <v>2010</v>
      </c>
      <c r="C26" s="40">
        <v>-3.8840121756643392E-2</v>
      </c>
      <c r="D26" s="41">
        <v>-5.2408130509998936E-2</v>
      </c>
      <c r="E26" s="41">
        <v>-2.4515427234186562E-2</v>
      </c>
      <c r="F26" s="41">
        <v>-3.7708284461736595E-2</v>
      </c>
      <c r="G26">
        <v>-2.4515427234186562E-2</v>
      </c>
      <c r="H26">
        <v>0</v>
      </c>
      <c r="AD26" s="43">
        <v>40969</v>
      </c>
      <c r="AE26" s="38">
        <v>28.41</v>
      </c>
      <c r="AF26" s="38">
        <v>40.049999999999997</v>
      </c>
      <c r="AG26" s="38">
        <v>13.58</v>
      </c>
      <c r="AH26" s="38">
        <v>23.51</v>
      </c>
      <c r="AI26" s="38">
        <v>-0.76</v>
      </c>
      <c r="AJ26">
        <f t="shared" si="2"/>
        <v>-0.96756920454928663</v>
      </c>
      <c r="AK26">
        <f t="shared" si="2"/>
        <v>-0.99261982533448256</v>
      </c>
      <c r="AL26">
        <f t="shared" si="2"/>
        <v>-0.63007919320939243</v>
      </c>
      <c r="AM26">
        <f t="shared" si="2"/>
        <v>0.99261982533448256</v>
      </c>
      <c r="AN26">
        <f t="shared" si="2"/>
        <v>-0.75994102179140421</v>
      </c>
      <c r="AO26" s="40">
        <f t="shared" si="3"/>
        <v>0</v>
      </c>
      <c r="AP26" s="40">
        <f t="shared" si="3"/>
        <v>0</v>
      </c>
      <c r="AQ26" s="40">
        <f t="shared" si="3"/>
        <v>0</v>
      </c>
      <c r="AR26" s="40">
        <f t="shared" si="3"/>
        <v>0</v>
      </c>
      <c r="AS26" s="40">
        <f t="shared" si="3"/>
        <v>0</v>
      </c>
      <c r="AW26" s="44">
        <v>40179</v>
      </c>
      <c r="AX26">
        <v>-4.1484210158854546</v>
      </c>
      <c r="AY26">
        <f t="shared" si="1"/>
        <v>-1.5608767397080712</v>
      </c>
      <c r="AZ26" s="40">
        <f t="shared" si="4"/>
        <v>0</v>
      </c>
    </row>
    <row r="27" spans="1:52" x14ac:dyDescent="0.25">
      <c r="A27" s="39" t="s">
        <v>119</v>
      </c>
      <c r="C27" s="40">
        <v>-3.615841846428184E-2</v>
      </c>
      <c r="D27" s="41">
        <v>-3.7378547594887568E-2</v>
      </c>
      <c r="E27" s="41">
        <v>-2.735553797880122E-2</v>
      </c>
      <c r="F27" s="41">
        <v>-3.1938932045717836E-2</v>
      </c>
      <c r="G27">
        <v>-2.735553797880122E-2</v>
      </c>
      <c r="H27">
        <v>0</v>
      </c>
      <c r="AD27" s="43">
        <v>41061</v>
      </c>
      <c r="AE27" s="38">
        <v>28.24</v>
      </c>
      <c r="AF27" s="38">
        <v>40.049999999999997</v>
      </c>
      <c r="AG27" s="38">
        <v>14.17</v>
      </c>
      <c r="AH27" s="38">
        <v>23.51</v>
      </c>
      <c r="AI27" s="38">
        <v>-0.66</v>
      </c>
      <c r="AJ27">
        <f t="shared" si="2"/>
        <v>-0.98169769243513527</v>
      </c>
      <c r="AK27">
        <f t="shared" si="2"/>
        <v>-0.99261982533448256</v>
      </c>
      <c r="AL27">
        <f t="shared" si="2"/>
        <v>-0.59266130453364596</v>
      </c>
      <c r="AM27">
        <f t="shared" si="2"/>
        <v>0.99261982533448256</v>
      </c>
      <c r="AN27">
        <f t="shared" si="2"/>
        <v>-0.65994878208200891</v>
      </c>
      <c r="AO27" s="40">
        <f t="shared" si="3"/>
        <v>0</v>
      </c>
      <c r="AP27" s="40">
        <f t="shared" si="3"/>
        <v>0</v>
      </c>
      <c r="AQ27" s="40">
        <f t="shared" si="3"/>
        <v>0</v>
      </c>
      <c r="AR27" s="40">
        <f t="shared" si="3"/>
        <v>0</v>
      </c>
      <c r="AS27" s="40">
        <f t="shared" si="3"/>
        <v>0</v>
      </c>
      <c r="AW27" s="44">
        <v>40269</v>
      </c>
      <c r="AX27">
        <v>-3.8589349483969642</v>
      </c>
      <c r="AY27">
        <f t="shared" si="1"/>
        <v>-1.4523901928427514</v>
      </c>
      <c r="AZ27" s="40">
        <f t="shared" si="4"/>
        <v>0</v>
      </c>
    </row>
    <row r="28" spans="1:52" x14ac:dyDescent="0.25">
      <c r="A28" s="39" t="s">
        <v>120</v>
      </c>
      <c r="C28" s="40">
        <v>-3.2480290297760651E-2</v>
      </c>
      <c r="D28" s="41">
        <v>-3.7953344911849873E-2</v>
      </c>
      <c r="E28" s="41">
        <v>-2.1911873307653072E-2</v>
      </c>
      <c r="F28" s="41">
        <v>-2.9209370568787408E-2</v>
      </c>
      <c r="G28">
        <v>-2.1911873307653072E-2</v>
      </c>
      <c r="H28">
        <v>0</v>
      </c>
      <c r="AD28" s="43">
        <v>41153</v>
      </c>
      <c r="AE28" s="38">
        <v>28.64</v>
      </c>
      <c r="AF28" s="38">
        <v>40.049999999999997</v>
      </c>
      <c r="AG28" s="38">
        <v>15.13</v>
      </c>
      <c r="AH28" s="38">
        <v>23.51</v>
      </c>
      <c r="AI28" s="38">
        <v>-0.5</v>
      </c>
      <c r="AJ28">
        <f t="shared" si="2"/>
        <v>-0.94845419152725619</v>
      </c>
      <c r="AK28">
        <f t="shared" si="2"/>
        <v>-0.99261982533448256</v>
      </c>
      <c r="AL28">
        <f t="shared" si="2"/>
        <v>-0.53177796024768542</v>
      </c>
      <c r="AM28">
        <f t="shared" si="2"/>
        <v>0.99261982533448256</v>
      </c>
      <c r="AN28">
        <f t="shared" si="2"/>
        <v>-0.4999611985469764</v>
      </c>
      <c r="AO28" s="40">
        <f t="shared" si="3"/>
        <v>0</v>
      </c>
      <c r="AP28" s="40">
        <f t="shared" si="3"/>
        <v>0</v>
      </c>
      <c r="AQ28" s="40">
        <f t="shared" si="3"/>
        <v>0</v>
      </c>
      <c r="AR28" s="40">
        <f t="shared" si="3"/>
        <v>0</v>
      </c>
      <c r="AS28" s="40">
        <f t="shared" si="3"/>
        <v>0</v>
      </c>
      <c r="AW28" s="44">
        <v>40360</v>
      </c>
      <c r="AX28">
        <v>-3.2961488727754662</v>
      </c>
      <c r="AY28">
        <f t="shared" si="1"/>
        <v>-1.2414829167249164</v>
      </c>
      <c r="AZ28" s="40">
        <f t="shared" si="4"/>
        <v>0</v>
      </c>
    </row>
    <row r="29" spans="1:52" x14ac:dyDescent="0.25">
      <c r="A29" s="39" t="s">
        <v>121</v>
      </c>
      <c r="C29" s="40">
        <v>-3.0639043249878324E-2</v>
      </c>
      <c r="D29" s="41">
        <v>-3.2676819626505871E-2</v>
      </c>
      <c r="E29" s="41">
        <v>-1.4676943509713936E-2</v>
      </c>
      <c r="F29" s="41">
        <v>-2.5698489964177326E-2</v>
      </c>
      <c r="G29">
        <v>-1.4676943509713936E-2</v>
      </c>
      <c r="H29">
        <v>0</v>
      </c>
      <c r="AD29" s="43">
        <v>41244</v>
      </c>
      <c r="AE29" s="38">
        <v>31.22</v>
      </c>
      <c r="AF29" s="38">
        <v>40.049999999999997</v>
      </c>
      <c r="AG29" s="38">
        <v>12.78</v>
      </c>
      <c r="AH29" s="38">
        <v>23.51</v>
      </c>
      <c r="AI29" s="38">
        <v>-0.5</v>
      </c>
      <c r="AJ29">
        <f t="shared" si="2"/>
        <v>-0.7340336106714368</v>
      </c>
      <c r="AK29">
        <f t="shared" si="2"/>
        <v>-0.99261982533448256</v>
      </c>
      <c r="AL29">
        <f t="shared" si="2"/>
        <v>-0.68081531344769275</v>
      </c>
      <c r="AM29">
        <f t="shared" si="2"/>
        <v>0.99261982533448256</v>
      </c>
      <c r="AN29">
        <f t="shared" si="2"/>
        <v>-0.4999611985469764</v>
      </c>
      <c r="AO29" s="40">
        <f t="shared" si="3"/>
        <v>0</v>
      </c>
      <c r="AP29" s="40">
        <f t="shared" si="3"/>
        <v>0</v>
      </c>
      <c r="AQ29" s="40">
        <f t="shared" si="3"/>
        <v>0</v>
      </c>
      <c r="AR29" s="40">
        <f t="shared" si="3"/>
        <v>0</v>
      </c>
      <c r="AS29" s="40">
        <f t="shared" si="3"/>
        <v>0</v>
      </c>
      <c r="AW29" s="44">
        <v>40452</v>
      </c>
      <c r="AX29">
        <v>-3.3926947657959392</v>
      </c>
      <c r="AY29">
        <f t="shared" si="1"/>
        <v>-1.2776640381125155</v>
      </c>
      <c r="AZ29" s="40">
        <f t="shared" si="4"/>
        <v>0</v>
      </c>
    </row>
    <row r="30" spans="1:52" x14ac:dyDescent="0.25">
      <c r="A30" s="39" t="s">
        <v>122</v>
      </c>
      <c r="B30" s="36">
        <v>2011</v>
      </c>
      <c r="C30" s="40">
        <v>-2.5378231257502347E-2</v>
      </c>
      <c r="D30" s="41">
        <v>-3.4913657759177569E-2</v>
      </c>
      <c r="E30" s="41">
        <v>-1.1829240311697964E-2</v>
      </c>
      <c r="F30" s="41">
        <v>-2.3004371807121855E-2</v>
      </c>
      <c r="G30">
        <v>-1.1829240311697964E-2</v>
      </c>
      <c r="H30">
        <v>0</v>
      </c>
      <c r="AD30" s="43">
        <v>41334</v>
      </c>
      <c r="AE30" s="38">
        <v>33.94</v>
      </c>
      <c r="AF30" s="38">
        <v>40.049999999999997</v>
      </c>
      <c r="AG30" s="38">
        <v>12.89</v>
      </c>
      <c r="AH30" s="38">
        <v>23.51</v>
      </c>
      <c r="AI30" s="38">
        <v>-0.42</v>
      </c>
      <c r="AJ30">
        <f t="shared" si="2"/>
        <v>-0.50797780449785979</v>
      </c>
      <c r="AK30">
        <f t="shared" si="2"/>
        <v>-0.99261982533448256</v>
      </c>
      <c r="AL30">
        <f t="shared" si="2"/>
        <v>-0.67383909691492638</v>
      </c>
      <c r="AM30">
        <f t="shared" si="2"/>
        <v>0.99261982533448256</v>
      </c>
      <c r="AN30">
        <f t="shared" si="2"/>
        <v>-0.41996740677946021</v>
      </c>
      <c r="AO30" s="40">
        <f t="shared" si="3"/>
        <v>0</v>
      </c>
      <c r="AP30" s="40">
        <f t="shared" si="3"/>
        <v>0</v>
      </c>
      <c r="AQ30" s="40">
        <f t="shared" si="3"/>
        <v>0</v>
      </c>
      <c r="AR30" s="40">
        <f t="shared" si="3"/>
        <v>0</v>
      </c>
      <c r="AS30" s="40">
        <f t="shared" si="3"/>
        <v>0</v>
      </c>
      <c r="AW30" s="44">
        <v>40544</v>
      </c>
      <c r="AX30">
        <v>-2.9213264827435967</v>
      </c>
      <c r="AY30">
        <f t="shared" si="1"/>
        <v>-1.1010160986319164</v>
      </c>
      <c r="AZ30" s="40">
        <f t="shared" si="4"/>
        <v>0</v>
      </c>
    </row>
    <row r="31" spans="1:52" x14ac:dyDescent="0.25">
      <c r="A31" s="39" t="s">
        <v>123</v>
      </c>
      <c r="C31" s="40">
        <v>-1.6252115432991404E-2</v>
      </c>
      <c r="D31" s="41">
        <v>-3.4984294392639025E-2</v>
      </c>
      <c r="E31" s="41">
        <v>-1.6252115432991404E-2</v>
      </c>
      <c r="F31" s="41">
        <v>-2.5418540558995711E-2</v>
      </c>
      <c r="G31">
        <v>-1.6252115432991404E-2</v>
      </c>
      <c r="H31">
        <v>0</v>
      </c>
      <c r="AD31" s="43">
        <v>41426</v>
      </c>
      <c r="AE31" s="38">
        <v>32.99</v>
      </c>
      <c r="AF31" s="38">
        <v>40.049999999999997</v>
      </c>
      <c r="AG31" s="38">
        <v>13.31</v>
      </c>
      <c r="AH31" s="38">
        <v>23.51</v>
      </c>
      <c r="AI31" s="38">
        <v>-0.34</v>
      </c>
      <c r="AJ31">
        <f t="shared" si="2"/>
        <v>-0.58693111915407203</v>
      </c>
      <c r="AK31">
        <f t="shared" si="2"/>
        <v>-0.99261982533448256</v>
      </c>
      <c r="AL31">
        <f t="shared" si="2"/>
        <v>-0.64720263378981879</v>
      </c>
      <c r="AM31">
        <f t="shared" si="2"/>
        <v>0.99261982533448256</v>
      </c>
      <c r="AN31">
        <f t="shared" si="2"/>
        <v>-0.33997361501194401</v>
      </c>
      <c r="AO31" s="40">
        <f t="shared" si="3"/>
        <v>0</v>
      </c>
      <c r="AP31" s="40">
        <f t="shared" si="3"/>
        <v>0</v>
      </c>
      <c r="AQ31" s="40">
        <f t="shared" si="3"/>
        <v>0</v>
      </c>
      <c r="AR31" s="40">
        <f t="shared" si="3"/>
        <v>0</v>
      </c>
      <c r="AS31" s="40">
        <f t="shared" si="3"/>
        <v>0</v>
      </c>
      <c r="AW31" s="44">
        <v>40634</v>
      </c>
      <c r="AX31">
        <v>-1.9289127393675107</v>
      </c>
      <c r="AY31">
        <f t="shared" si="1"/>
        <v>-0.72910341552899627</v>
      </c>
      <c r="AZ31" s="40">
        <f t="shared" si="4"/>
        <v>0</v>
      </c>
    </row>
    <row r="32" spans="1:52" x14ac:dyDescent="0.25">
      <c r="A32" s="39" t="s">
        <v>124</v>
      </c>
      <c r="C32" s="40">
        <v>-1.2870986506274527E-2</v>
      </c>
      <c r="D32" s="41">
        <v>-3.3759926079307036E-2</v>
      </c>
      <c r="E32" s="41">
        <v>-1.2870986506274527E-2</v>
      </c>
      <c r="F32" s="41">
        <v>-2.0986472457003694E-2</v>
      </c>
      <c r="G32">
        <v>-1.2870986506274527E-2</v>
      </c>
      <c r="H32">
        <v>0</v>
      </c>
      <c r="AD32" s="43">
        <v>41518</v>
      </c>
      <c r="AE32" s="38">
        <v>32.520000000000003</v>
      </c>
      <c r="AF32" s="38">
        <v>40.049999999999997</v>
      </c>
      <c r="AG32" s="38">
        <v>10.83</v>
      </c>
      <c r="AH32" s="38">
        <v>23.51</v>
      </c>
      <c r="AI32" s="38">
        <v>-0.24</v>
      </c>
      <c r="AJ32">
        <f t="shared" si="2"/>
        <v>-0.62599223272082971</v>
      </c>
      <c r="AK32">
        <f t="shared" si="2"/>
        <v>-0.99261982533448256</v>
      </c>
      <c r="AL32">
        <f t="shared" si="2"/>
        <v>-0.80448460652854981</v>
      </c>
      <c r="AM32">
        <f t="shared" si="2"/>
        <v>0.99261982533448256</v>
      </c>
      <c r="AN32">
        <f t="shared" si="2"/>
        <v>-0.23998137530254868</v>
      </c>
      <c r="AO32" s="40">
        <f t="shared" si="3"/>
        <v>0</v>
      </c>
      <c r="AP32" s="40">
        <f t="shared" si="3"/>
        <v>0</v>
      </c>
      <c r="AQ32" s="40">
        <f t="shared" si="3"/>
        <v>0</v>
      </c>
      <c r="AR32" s="40">
        <f t="shared" si="3"/>
        <v>0</v>
      </c>
      <c r="AS32" s="40">
        <f t="shared" si="3"/>
        <v>0</v>
      </c>
      <c r="AW32" s="44">
        <v>40725</v>
      </c>
      <c r="AX32">
        <v>-1.7280345069627696</v>
      </c>
      <c r="AY32">
        <f t="shared" si="1"/>
        <v>-0.65382315778441225</v>
      </c>
      <c r="AZ32" s="40">
        <f t="shared" si="4"/>
        <v>0</v>
      </c>
    </row>
    <row r="33" spans="1:52" x14ac:dyDescent="0.25">
      <c r="A33" s="39" t="s">
        <v>125</v>
      </c>
      <c r="C33" s="40">
        <v>-1.3611369637952928E-2</v>
      </c>
      <c r="D33" s="41">
        <v>-2.8297359758287371E-2</v>
      </c>
      <c r="E33" s="41">
        <v>-1.0611614312263984E-2</v>
      </c>
      <c r="F33" s="41">
        <v>-1.7267402308984464E-2</v>
      </c>
      <c r="G33">
        <v>-1.0611614312263984E-2</v>
      </c>
      <c r="H33">
        <v>0</v>
      </c>
      <c r="AD33" s="43">
        <v>41609</v>
      </c>
      <c r="AE33" s="38">
        <v>32.590000000000003</v>
      </c>
      <c r="AF33" s="38">
        <v>40.049999999999997</v>
      </c>
      <c r="AG33" s="38">
        <v>14.1</v>
      </c>
      <c r="AH33" s="38">
        <v>23.51</v>
      </c>
      <c r="AI33" s="38">
        <v>-0.22</v>
      </c>
      <c r="AJ33">
        <f t="shared" si="2"/>
        <v>-0.6201746200619509</v>
      </c>
      <c r="AK33">
        <f t="shared" si="2"/>
        <v>-0.99261982533448256</v>
      </c>
      <c r="AL33">
        <f t="shared" si="2"/>
        <v>-0.59710071505449724</v>
      </c>
      <c r="AM33">
        <f t="shared" si="2"/>
        <v>0.99261982533448256</v>
      </c>
      <c r="AN33">
        <f t="shared" si="2"/>
        <v>-0.21998292736066963</v>
      </c>
      <c r="AO33" s="40">
        <f t="shared" si="3"/>
        <v>0</v>
      </c>
      <c r="AP33" s="40">
        <f t="shared" si="3"/>
        <v>0</v>
      </c>
      <c r="AQ33" s="40">
        <f t="shared" si="3"/>
        <v>0</v>
      </c>
      <c r="AR33" s="40">
        <f t="shared" si="3"/>
        <v>0</v>
      </c>
      <c r="AS33" s="40">
        <f t="shared" si="3"/>
        <v>0</v>
      </c>
      <c r="AW33" s="44">
        <v>40817</v>
      </c>
      <c r="AX33">
        <v>-1.8879099759895202</v>
      </c>
      <c r="AY33">
        <f t="shared" si="1"/>
        <v>-0.71373739722833707</v>
      </c>
      <c r="AZ33" s="40">
        <f t="shared" si="4"/>
        <v>0</v>
      </c>
    </row>
    <row r="34" spans="1:52" x14ac:dyDescent="0.25">
      <c r="A34" s="39" t="s">
        <v>126</v>
      </c>
      <c r="B34" s="36">
        <v>2012</v>
      </c>
      <c r="C34" s="40">
        <v>-1.2727651854662823E-2</v>
      </c>
      <c r="D34" s="41">
        <v>-2.2128427102653093E-2</v>
      </c>
      <c r="E34" s="41">
        <v>5.5974898644380999E-3</v>
      </c>
      <c r="F34" s="41">
        <v>-1.0054258821846787E-2</v>
      </c>
      <c r="G34">
        <v>0</v>
      </c>
      <c r="H34">
        <v>0</v>
      </c>
      <c r="AD34" s="43">
        <v>41699</v>
      </c>
      <c r="AE34" s="38">
        <v>32.9</v>
      </c>
      <c r="AF34" s="38">
        <v>40.049999999999997</v>
      </c>
      <c r="AG34" s="38">
        <v>14.17</v>
      </c>
      <c r="AH34" s="38">
        <v>23.51</v>
      </c>
      <c r="AI34" s="38">
        <v>-0.11</v>
      </c>
      <c r="AJ34">
        <f t="shared" si="2"/>
        <v>-0.59441090685834508</v>
      </c>
      <c r="AK34">
        <f t="shared" si="2"/>
        <v>-0.99261982533448256</v>
      </c>
      <c r="AL34">
        <f t="shared" si="2"/>
        <v>-0.59266130453364596</v>
      </c>
      <c r="AM34">
        <f t="shared" si="2"/>
        <v>0.99261982533448256</v>
      </c>
      <c r="AN34">
        <f t="shared" si="2"/>
        <v>-0.10999146368033481</v>
      </c>
      <c r="AO34" s="40">
        <f t="shared" si="3"/>
        <v>0</v>
      </c>
      <c r="AP34" s="40">
        <f t="shared" si="3"/>
        <v>0</v>
      </c>
      <c r="AQ34" s="40">
        <f t="shared" si="3"/>
        <v>0</v>
      </c>
      <c r="AR34" s="40">
        <f t="shared" si="3"/>
        <v>0</v>
      </c>
      <c r="AS34" s="40">
        <f t="shared" si="3"/>
        <v>0</v>
      </c>
      <c r="AW34" s="44">
        <v>40909</v>
      </c>
      <c r="AX34">
        <v>-1.8274708835077222</v>
      </c>
      <c r="AY34">
        <f t="shared" si="1"/>
        <v>-0.69108750427870602</v>
      </c>
      <c r="AZ34" s="40">
        <f t="shared" si="4"/>
        <v>0</v>
      </c>
    </row>
    <row r="35" spans="1:52" x14ac:dyDescent="0.25">
      <c r="A35" s="39" t="s">
        <v>127</v>
      </c>
      <c r="C35" s="40">
        <v>-7.8612651912081527E-3</v>
      </c>
      <c r="D35" s="41">
        <v>-4.2429224552016767E-2</v>
      </c>
      <c r="E35" s="41">
        <v>-7.8612651912081527E-3</v>
      </c>
      <c r="F35" s="41">
        <v>-2.0276878329172968E-2</v>
      </c>
      <c r="G35">
        <v>-7.8612651912081527E-3</v>
      </c>
      <c r="H35">
        <v>0</v>
      </c>
      <c r="AD35" s="43">
        <v>41791</v>
      </c>
      <c r="AE35" s="38">
        <v>32.36</v>
      </c>
      <c r="AF35" s="38">
        <v>40.049999999999997</v>
      </c>
      <c r="AG35" s="38">
        <v>14.11</v>
      </c>
      <c r="AH35" s="38">
        <v>23.51</v>
      </c>
      <c r="AI35" s="38">
        <v>-0.11</v>
      </c>
      <c r="AJ35">
        <f t="shared" si="2"/>
        <v>-0.63928963308398168</v>
      </c>
      <c r="AK35">
        <f t="shared" si="2"/>
        <v>-0.99261982533448256</v>
      </c>
      <c r="AL35">
        <f t="shared" si="2"/>
        <v>-0.59646651355151847</v>
      </c>
      <c r="AM35">
        <f t="shared" si="2"/>
        <v>0.99261982533448256</v>
      </c>
      <c r="AN35">
        <f t="shared" si="2"/>
        <v>-0.10999146368033481</v>
      </c>
      <c r="AO35" s="40">
        <f t="shared" si="3"/>
        <v>0</v>
      </c>
      <c r="AP35" s="40">
        <f t="shared" si="3"/>
        <v>0</v>
      </c>
      <c r="AQ35" s="40">
        <f t="shared" si="3"/>
        <v>0</v>
      </c>
      <c r="AR35" s="40">
        <f t="shared" si="3"/>
        <v>0</v>
      </c>
      <c r="AS35" s="40">
        <f t="shared" si="3"/>
        <v>0</v>
      </c>
      <c r="AW35" s="44">
        <v>41000</v>
      </c>
      <c r="AX35">
        <v>-1.1577327481170481</v>
      </c>
      <c r="AY35">
        <f t="shared" si="1"/>
        <v>-0.44009933672055146</v>
      </c>
      <c r="AZ35" s="40">
        <f t="shared" si="4"/>
        <v>0</v>
      </c>
    </row>
    <row r="36" spans="1:52" x14ac:dyDescent="0.25">
      <c r="A36" s="39" t="s">
        <v>128</v>
      </c>
      <c r="C36" s="40">
        <v>-8.7238812741958771E-3</v>
      </c>
      <c r="D36" s="41">
        <v>-2.3536706250038734E-2</v>
      </c>
      <c r="E36" s="41">
        <v>-8.7238812741958771E-3</v>
      </c>
      <c r="F36" s="41">
        <v>-1.3995181806139149E-2</v>
      </c>
      <c r="G36">
        <v>-8.7238812741958771E-3</v>
      </c>
      <c r="H36">
        <v>0</v>
      </c>
      <c r="AD36" s="43">
        <v>41883</v>
      </c>
      <c r="AE36" s="38">
        <v>32.4</v>
      </c>
      <c r="AF36" s="38">
        <v>40.049999999999997</v>
      </c>
      <c r="AG36" s="38">
        <v>16.03</v>
      </c>
      <c r="AH36" s="38">
        <v>23.51</v>
      </c>
      <c r="AI36" s="38">
        <v>0.03</v>
      </c>
      <c r="AJ36">
        <f t="shared" si="2"/>
        <v>-0.63596528299319388</v>
      </c>
      <c r="AK36">
        <f t="shared" si="2"/>
        <v>-0.99261982533448256</v>
      </c>
      <c r="AL36">
        <f t="shared" si="2"/>
        <v>-0.47469982497959756</v>
      </c>
      <c r="AM36">
        <f t="shared" si="2"/>
        <v>0.99261982533448256</v>
      </c>
      <c r="AN36">
        <f t="shared" si="2"/>
        <v>2.9997671912818585E-2</v>
      </c>
      <c r="AO36" s="40">
        <f t="shared" si="3"/>
        <v>0</v>
      </c>
      <c r="AP36" s="40">
        <f t="shared" si="3"/>
        <v>0</v>
      </c>
      <c r="AQ36" s="40">
        <f t="shared" si="3"/>
        <v>0</v>
      </c>
      <c r="AR36" s="40">
        <f t="shared" si="3"/>
        <v>0</v>
      </c>
      <c r="AS36" s="40">
        <f t="shared" si="3"/>
        <v>0</v>
      </c>
      <c r="AW36" s="44">
        <v>41091</v>
      </c>
      <c r="AX36">
        <v>-1.3241753936876102</v>
      </c>
      <c r="AY36">
        <f t="shared" si="1"/>
        <v>-0.50247466284845421</v>
      </c>
      <c r="AZ36" s="40">
        <f t="shared" si="4"/>
        <v>0</v>
      </c>
    </row>
    <row r="37" spans="1:52" x14ac:dyDescent="0.25">
      <c r="A37" s="39" t="s">
        <v>129</v>
      </c>
      <c r="C37" s="40">
        <v>-8.1290075199751018E-3</v>
      </c>
      <c r="D37" s="41">
        <v>-2.4887379888947056E-2</v>
      </c>
      <c r="E37" s="41">
        <v>-8.1290075199751018E-3</v>
      </c>
      <c r="F37" s="41">
        <v>-1.3946307726623449E-2</v>
      </c>
      <c r="G37">
        <v>-8.1290075199751018E-3</v>
      </c>
      <c r="H37">
        <v>0</v>
      </c>
      <c r="AD37" s="43">
        <v>41974</v>
      </c>
      <c r="AE37" s="38">
        <v>35.130000000000003</v>
      </c>
      <c r="AF37" s="38">
        <v>40.049999999999997</v>
      </c>
      <c r="AG37" s="38">
        <v>17.57</v>
      </c>
      <c r="AH37" s="38">
        <v>23.51</v>
      </c>
      <c r="AI37" s="38">
        <v>0.11</v>
      </c>
      <c r="AJ37">
        <f t="shared" si="2"/>
        <v>-0.40907838929691942</v>
      </c>
      <c r="AK37">
        <f t="shared" si="2"/>
        <v>-0.99261982533448256</v>
      </c>
      <c r="AL37">
        <f t="shared" si="2"/>
        <v>-0.37703279352086944</v>
      </c>
      <c r="AM37">
        <f t="shared" si="2"/>
        <v>0.99261982533448256</v>
      </c>
      <c r="AN37">
        <f t="shared" si="2"/>
        <v>0.10999146368033481</v>
      </c>
      <c r="AO37" s="40">
        <f t="shared" si="3"/>
        <v>0</v>
      </c>
      <c r="AP37" s="40">
        <f t="shared" si="3"/>
        <v>0</v>
      </c>
      <c r="AQ37" s="40">
        <f t="shared" si="3"/>
        <v>0</v>
      </c>
      <c r="AR37" s="40">
        <f t="shared" si="3"/>
        <v>0</v>
      </c>
      <c r="AS37" s="40">
        <f t="shared" si="3"/>
        <v>0</v>
      </c>
      <c r="AW37" s="44">
        <v>41183</v>
      </c>
      <c r="AX37">
        <v>-1.2232755035782459</v>
      </c>
      <c r="AY37">
        <f t="shared" si="1"/>
        <v>-0.4646618563392414</v>
      </c>
      <c r="AZ37" s="40">
        <f t="shared" si="4"/>
        <v>0</v>
      </c>
    </row>
    <row r="38" spans="1:52" x14ac:dyDescent="0.25">
      <c r="A38" s="39" t="s">
        <v>130</v>
      </c>
      <c r="B38" s="36">
        <v>2013</v>
      </c>
      <c r="C38" s="40">
        <v>-8.7121140815848291E-3</v>
      </c>
      <c r="D38" s="41">
        <v>-1.3806758051386443E-2</v>
      </c>
      <c r="E38" s="41">
        <v>1.653154240072038E-2</v>
      </c>
      <c r="F38" s="41">
        <v>-8.7312927088486114E-4</v>
      </c>
      <c r="G38">
        <v>0</v>
      </c>
      <c r="H38">
        <v>0</v>
      </c>
      <c r="AD38" s="43">
        <v>42064</v>
      </c>
      <c r="AE38" s="38">
        <v>38.229999999999997</v>
      </c>
      <c r="AF38" s="38">
        <v>40.049999999999997</v>
      </c>
      <c r="AG38" s="38">
        <v>18.68</v>
      </c>
      <c r="AH38" s="38">
        <v>23.51</v>
      </c>
      <c r="AI38" s="38">
        <v>0.34</v>
      </c>
      <c r="AJ38">
        <f t="shared" si="2"/>
        <v>-0.15144125726085772</v>
      </c>
      <c r="AK38">
        <f t="shared" si="2"/>
        <v>-0.99261982533448256</v>
      </c>
      <c r="AL38">
        <f t="shared" si="2"/>
        <v>-0.30663642669022773</v>
      </c>
      <c r="AM38">
        <f t="shared" si="2"/>
        <v>0.99261982533448256</v>
      </c>
      <c r="AN38">
        <f t="shared" si="2"/>
        <v>0.33997361501194401</v>
      </c>
      <c r="AO38" s="40">
        <f t="shared" si="3"/>
        <v>0</v>
      </c>
      <c r="AP38" s="40">
        <f t="shared" si="3"/>
        <v>0</v>
      </c>
      <c r="AQ38" s="40">
        <f t="shared" si="3"/>
        <v>0</v>
      </c>
      <c r="AR38" s="40">
        <f t="shared" si="3"/>
        <v>0</v>
      </c>
      <c r="AS38" s="40">
        <f t="shared" si="3"/>
        <v>0</v>
      </c>
      <c r="AW38" s="44">
        <v>41275</v>
      </c>
      <c r="AX38">
        <v>-1.3337782041844271</v>
      </c>
      <c r="AY38">
        <f t="shared" si="1"/>
        <v>-0.50607337058606627</v>
      </c>
      <c r="AZ38" s="40">
        <f t="shared" si="4"/>
        <v>0</v>
      </c>
    </row>
    <row r="39" spans="1:52" x14ac:dyDescent="0.25">
      <c r="A39" s="39" t="s">
        <v>131</v>
      </c>
      <c r="C39" s="40">
        <v>-1.8358407445230049E-3</v>
      </c>
      <c r="D39" s="41">
        <v>-1.305212029018241E-2</v>
      </c>
      <c r="E39" s="41">
        <v>3.8122270433600391E-3</v>
      </c>
      <c r="F39" s="41">
        <v>-4.2452465861088891E-3</v>
      </c>
      <c r="G39">
        <v>0</v>
      </c>
      <c r="H39">
        <v>0</v>
      </c>
      <c r="AD39" s="43">
        <v>42156</v>
      </c>
      <c r="AE39" s="38">
        <v>42.98</v>
      </c>
      <c r="AF39" s="38">
        <v>40.049999999999997</v>
      </c>
      <c r="AG39" s="38">
        <v>18.8</v>
      </c>
      <c r="AH39" s="38">
        <v>23.51</v>
      </c>
      <c r="AI39" s="38">
        <v>0.41</v>
      </c>
      <c r="AJ39">
        <f t="shared" si="2"/>
        <v>0.24332531602020527</v>
      </c>
      <c r="AK39">
        <f t="shared" si="2"/>
        <v>-0.99261982533448256</v>
      </c>
      <c r="AL39">
        <f t="shared" si="2"/>
        <v>-0.29902600865448264</v>
      </c>
      <c r="AM39">
        <f t="shared" si="2"/>
        <v>0.99261982533448256</v>
      </c>
      <c r="AN39">
        <f t="shared" si="2"/>
        <v>0.40996818280852065</v>
      </c>
      <c r="AO39" s="40">
        <f t="shared" si="3"/>
        <v>0</v>
      </c>
      <c r="AP39" s="40">
        <f t="shared" si="3"/>
        <v>0</v>
      </c>
      <c r="AQ39" s="40">
        <f t="shared" si="3"/>
        <v>0</v>
      </c>
      <c r="AR39" s="40">
        <f t="shared" si="3"/>
        <v>0</v>
      </c>
      <c r="AS39" s="40">
        <f t="shared" si="3"/>
        <v>0</v>
      </c>
      <c r="AW39" s="44">
        <v>41365</v>
      </c>
      <c r="AX39">
        <v>-0.73819366501171813</v>
      </c>
      <c r="AY39">
        <f t="shared" si="1"/>
        <v>-0.2828746840938775</v>
      </c>
      <c r="AZ39" s="40">
        <f t="shared" si="4"/>
        <v>0</v>
      </c>
    </row>
    <row r="40" spans="1:52" x14ac:dyDescent="0.25">
      <c r="A40" s="39" t="s">
        <v>132</v>
      </c>
      <c r="C40" s="40">
        <v>1.304838222991528E-3</v>
      </c>
      <c r="D40" s="41">
        <v>-1.7508076594434808E-2</v>
      </c>
      <c r="E40" s="41">
        <v>1.304838222991528E-3</v>
      </c>
      <c r="F40" s="41">
        <v>-8.0203290055374035E-3</v>
      </c>
      <c r="G40">
        <v>0</v>
      </c>
      <c r="H40">
        <v>0</v>
      </c>
      <c r="AD40" s="43">
        <v>42248</v>
      </c>
      <c r="AE40" s="38">
        <v>47.84</v>
      </c>
      <c r="AF40" s="38">
        <v>40.049999999999997</v>
      </c>
      <c r="AG40" s="38">
        <v>23.83</v>
      </c>
      <c r="AH40" s="38">
        <v>23.51</v>
      </c>
      <c r="AI40" s="38">
        <v>0.57999999999999996</v>
      </c>
      <c r="AJ40">
        <f t="shared" si="2"/>
        <v>0.64723385205093553</v>
      </c>
      <c r="AK40">
        <f t="shared" si="2"/>
        <v>-0.99261982533448256</v>
      </c>
      <c r="AL40">
        <f t="shared" si="2"/>
        <v>1.9977347343830616E-2</v>
      </c>
      <c r="AM40">
        <f t="shared" si="2"/>
        <v>0.99261982533448256</v>
      </c>
      <c r="AN40">
        <f t="shared" si="2"/>
        <v>0.5799549903144926</v>
      </c>
      <c r="AO40" s="40">
        <f t="shared" si="3"/>
        <v>0</v>
      </c>
      <c r="AP40" s="40">
        <f t="shared" si="3"/>
        <v>0</v>
      </c>
      <c r="AQ40" s="40">
        <f t="shared" si="3"/>
        <v>0</v>
      </c>
      <c r="AR40" s="40">
        <f t="shared" si="3"/>
        <v>0</v>
      </c>
      <c r="AS40" s="40">
        <f t="shared" si="3"/>
        <v>0</v>
      </c>
      <c r="AW40" s="44">
        <v>41456</v>
      </c>
      <c r="AX40">
        <v>-0.42614955424370909</v>
      </c>
      <c r="AY40">
        <f t="shared" si="1"/>
        <v>-0.16593438247391545</v>
      </c>
      <c r="AZ40" s="40">
        <f t="shared" si="4"/>
        <v>0</v>
      </c>
    </row>
    <row r="41" spans="1:52" x14ac:dyDescent="0.25">
      <c r="A41" s="39" t="s">
        <v>133</v>
      </c>
      <c r="C41" s="40">
        <v>-2.5719475280385562E-3</v>
      </c>
      <c r="D41" s="41">
        <v>-1.2286389507022825E-2</v>
      </c>
      <c r="E41" s="41">
        <v>-9.485567919923733E-4</v>
      </c>
      <c r="F41" s="41">
        <v>-7.0062962351778368E-3</v>
      </c>
      <c r="G41">
        <v>-9.485567919923733E-4</v>
      </c>
      <c r="H41">
        <v>0</v>
      </c>
      <c r="AD41" s="43">
        <v>42339</v>
      </c>
      <c r="AE41" s="38">
        <v>48.19</v>
      </c>
      <c r="AF41" s="38">
        <v>40.049999999999997</v>
      </c>
      <c r="AG41" s="38">
        <v>29.58</v>
      </c>
      <c r="AH41" s="38">
        <v>23.51</v>
      </c>
      <c r="AI41" s="38">
        <v>0.73</v>
      </c>
      <c r="AJ41">
        <f t="shared" si="2"/>
        <v>0.67632191534532915</v>
      </c>
      <c r="AK41">
        <f t="shared" si="2"/>
        <v>-0.99261982533448256</v>
      </c>
      <c r="AL41">
        <f t="shared" si="2"/>
        <v>0.38464321155661435</v>
      </c>
      <c r="AM41">
        <f t="shared" si="2"/>
        <v>0.99261982533448256</v>
      </c>
      <c r="AN41">
        <f t="shared" si="2"/>
        <v>0.72994334987858556</v>
      </c>
      <c r="AO41" s="40">
        <f t="shared" si="3"/>
        <v>0</v>
      </c>
      <c r="AP41" s="40">
        <f t="shared" si="3"/>
        <v>0</v>
      </c>
      <c r="AQ41" s="40">
        <f t="shared" si="3"/>
        <v>0</v>
      </c>
      <c r="AR41" s="40">
        <f t="shared" si="3"/>
        <v>0</v>
      </c>
      <c r="AS41" s="40">
        <f t="shared" si="3"/>
        <v>0</v>
      </c>
      <c r="AW41" s="44">
        <v>41548</v>
      </c>
      <c r="AX41">
        <v>-0.71704191077186141</v>
      </c>
      <c r="AY41">
        <f t="shared" si="1"/>
        <v>-0.27494794413870788</v>
      </c>
      <c r="AZ41" s="40">
        <f t="shared" si="4"/>
        <v>0</v>
      </c>
    </row>
    <row r="42" spans="1:52" x14ac:dyDescent="0.25">
      <c r="A42" s="39" t="s">
        <v>134</v>
      </c>
      <c r="B42" s="36">
        <v>2014</v>
      </c>
      <c r="C42" s="40">
        <v>-2.24204343356188E-3</v>
      </c>
      <c r="D42" s="41">
        <v>-2.3301705277274994E-2</v>
      </c>
      <c r="E42" s="41">
        <v>2.1676118792544876E-3</v>
      </c>
      <c r="F42" s="41">
        <v>-7.6519184611836466E-3</v>
      </c>
      <c r="G42">
        <v>0</v>
      </c>
      <c r="H42">
        <v>0</v>
      </c>
      <c r="AD42" s="43">
        <v>42430</v>
      </c>
      <c r="AE42" s="38">
        <v>48.98</v>
      </c>
      <c r="AF42" s="38">
        <v>40.049999999999997</v>
      </c>
      <c r="AG42" s="38">
        <v>32.43</v>
      </c>
      <c r="AH42" s="38">
        <v>23.51</v>
      </c>
      <c r="AI42" s="38">
        <v>0.9</v>
      </c>
      <c r="AJ42">
        <f t="shared" si="2"/>
        <v>0.7419778296383901</v>
      </c>
      <c r="AK42">
        <f t="shared" si="2"/>
        <v>-0.99261982533448256</v>
      </c>
      <c r="AL42">
        <f t="shared" si="2"/>
        <v>0.56539063990555938</v>
      </c>
      <c r="AM42">
        <f t="shared" si="2"/>
        <v>0.99261982533448256</v>
      </c>
      <c r="AN42">
        <f t="shared" si="2"/>
        <v>0.89993015738455762</v>
      </c>
      <c r="AO42" s="40">
        <f t="shared" si="3"/>
        <v>0</v>
      </c>
      <c r="AP42" s="40">
        <f t="shared" si="3"/>
        <v>0</v>
      </c>
      <c r="AQ42" s="40">
        <f t="shared" si="3"/>
        <v>0</v>
      </c>
      <c r="AR42" s="40">
        <f t="shared" si="3"/>
        <v>0</v>
      </c>
      <c r="AS42" s="40">
        <f t="shared" si="3"/>
        <v>0</v>
      </c>
      <c r="AW42" s="44">
        <v>41640</v>
      </c>
      <c r="AX42">
        <v>-0.80442365209474342</v>
      </c>
      <c r="AY42">
        <f t="shared" si="1"/>
        <v>-0.30769474766345789</v>
      </c>
      <c r="AZ42" s="40">
        <f t="shared" si="4"/>
        <v>0</v>
      </c>
    </row>
    <row r="43" spans="1:52" x14ac:dyDescent="0.25">
      <c r="A43" s="39" t="s">
        <v>135</v>
      </c>
      <c r="C43" s="40">
        <v>2.7288821476948756E-4</v>
      </c>
      <c r="D43" s="41">
        <v>-1.9181484510146177E-2</v>
      </c>
      <c r="E43" s="41">
        <v>2.1676118792544876E-3</v>
      </c>
      <c r="F43" s="41">
        <v>-7.1676930699076389E-3</v>
      </c>
      <c r="G43">
        <v>0</v>
      </c>
      <c r="H43">
        <v>0</v>
      </c>
      <c r="AD43" s="43">
        <v>42522</v>
      </c>
      <c r="AE43" s="38">
        <v>50.91</v>
      </c>
      <c r="AF43" s="38">
        <v>40.049999999999997</v>
      </c>
      <c r="AG43" s="38">
        <v>40.56</v>
      </c>
      <c r="AH43" s="38">
        <v>23.51</v>
      </c>
      <c r="AI43" s="38">
        <v>1.1200000000000001</v>
      </c>
      <c r="AJ43">
        <f t="shared" si="2"/>
        <v>0.90237772151890616</v>
      </c>
      <c r="AK43">
        <f t="shared" si="2"/>
        <v>-0.99261982533448256</v>
      </c>
      <c r="AL43">
        <f t="shared" si="2"/>
        <v>1.0809964618272867</v>
      </c>
      <c r="AM43">
        <f t="shared" si="2"/>
        <v>0.99261982533448256</v>
      </c>
      <c r="AN43">
        <f t="shared" si="2"/>
        <v>1.1199130847452272</v>
      </c>
      <c r="AO43" s="40">
        <f t="shared" si="3"/>
        <v>0</v>
      </c>
      <c r="AP43" s="40">
        <f t="shared" si="3"/>
        <v>0</v>
      </c>
      <c r="AQ43" s="40">
        <f t="shared" si="3"/>
        <v>0</v>
      </c>
      <c r="AR43" s="40">
        <f t="shared" si="3"/>
        <v>0</v>
      </c>
      <c r="AS43" s="40">
        <f t="shared" si="3"/>
        <v>0</v>
      </c>
      <c r="AW43" s="44">
        <v>41730</v>
      </c>
      <c r="AX43">
        <v>-0.53455668489660579</v>
      </c>
      <c r="AY43">
        <f t="shared" si="1"/>
        <v>-0.20656056998664596</v>
      </c>
      <c r="AZ43" s="40">
        <f t="shared" si="4"/>
        <v>0</v>
      </c>
    </row>
    <row r="44" spans="1:52" x14ac:dyDescent="0.25">
      <c r="A44" s="39" t="s">
        <v>136</v>
      </c>
      <c r="C44" s="40">
        <v>-3.5185645556810074E-3</v>
      </c>
      <c r="D44" s="41">
        <v>-1.2733754852278758E-2</v>
      </c>
      <c r="E44" s="41">
        <v>6.1336447335686743E-3</v>
      </c>
      <c r="F44" s="41">
        <v>-4.4055300641542899E-3</v>
      </c>
      <c r="G44">
        <v>0</v>
      </c>
      <c r="H44">
        <v>0</v>
      </c>
      <c r="AD44" s="43">
        <v>42614</v>
      </c>
      <c r="AE44" s="38">
        <v>52.65</v>
      </c>
      <c r="AF44" s="38">
        <v>40.049999999999997</v>
      </c>
      <c r="AG44" s="38">
        <v>40.08</v>
      </c>
      <c r="AH44" s="38">
        <v>23.51</v>
      </c>
      <c r="AI44" s="38">
        <v>1.1100000000000001</v>
      </c>
      <c r="AJ44">
        <f t="shared" si="2"/>
        <v>1.0469869504681799</v>
      </c>
      <c r="AK44">
        <f t="shared" si="2"/>
        <v>-0.99261982533448256</v>
      </c>
      <c r="AL44">
        <f t="shared" si="2"/>
        <v>1.0505547896843064</v>
      </c>
      <c r="AM44">
        <f t="shared" si="2"/>
        <v>0.99261982533448256</v>
      </c>
      <c r="AN44">
        <f t="shared" si="2"/>
        <v>1.1099138607742878</v>
      </c>
      <c r="AO44" s="40">
        <f t="shared" si="3"/>
        <v>0</v>
      </c>
      <c r="AP44" s="40">
        <f t="shared" si="3"/>
        <v>0</v>
      </c>
      <c r="AQ44" s="40">
        <f t="shared" si="3"/>
        <v>0</v>
      </c>
      <c r="AR44" s="40">
        <f t="shared" si="3"/>
        <v>0</v>
      </c>
      <c r="AS44" s="40">
        <f t="shared" si="3"/>
        <v>0</v>
      </c>
      <c r="AW44" s="44">
        <v>41821</v>
      </c>
      <c r="AX44">
        <v>-0.83872485321721324</v>
      </c>
      <c r="AY44">
        <f t="shared" si="1"/>
        <v>-0.32054931747192555</v>
      </c>
      <c r="AZ44" s="40">
        <f t="shared" si="4"/>
        <v>0</v>
      </c>
    </row>
    <row r="45" spans="1:52" x14ac:dyDescent="0.25">
      <c r="A45" s="39" t="s">
        <v>137</v>
      </c>
      <c r="C45" s="40">
        <v>-5.5460914662392152E-4</v>
      </c>
      <c r="D45" s="41">
        <v>-1.5306507397442942E-2</v>
      </c>
      <c r="E45" s="41">
        <v>8.3999492217482104E-3</v>
      </c>
      <c r="F45" s="41">
        <v>-2.687315361608138E-3</v>
      </c>
      <c r="G45">
        <v>0</v>
      </c>
      <c r="H45">
        <v>0</v>
      </c>
      <c r="AD45" s="43">
        <v>42705</v>
      </c>
      <c r="AE45" s="38">
        <v>53.6</v>
      </c>
      <c r="AF45" s="38">
        <v>40.049999999999997</v>
      </c>
      <c r="AG45" s="38">
        <v>38.99</v>
      </c>
      <c r="AH45" s="38">
        <v>23.51</v>
      </c>
      <c r="AI45" s="38">
        <v>0.97</v>
      </c>
      <c r="AJ45">
        <f t="shared" si="2"/>
        <v>1.1259402651243928</v>
      </c>
      <c r="AK45">
        <f t="shared" si="2"/>
        <v>-0.99261982533448256</v>
      </c>
      <c r="AL45">
        <f t="shared" si="2"/>
        <v>0.98142682585962238</v>
      </c>
      <c r="AM45">
        <f t="shared" si="2"/>
        <v>0.99261982533448256</v>
      </c>
      <c r="AN45">
        <f t="shared" si="2"/>
        <v>0.96992472518113426</v>
      </c>
      <c r="AO45" s="40">
        <f t="shared" si="3"/>
        <v>0</v>
      </c>
      <c r="AP45" s="40">
        <f t="shared" si="3"/>
        <v>0</v>
      </c>
      <c r="AQ45" s="40">
        <f t="shared" si="3"/>
        <v>0</v>
      </c>
      <c r="AR45" s="40">
        <f t="shared" si="3"/>
        <v>0</v>
      </c>
      <c r="AS45" s="40">
        <f t="shared" si="3"/>
        <v>0</v>
      </c>
      <c r="AW45" s="44">
        <v>41913</v>
      </c>
      <c r="AX45">
        <v>-0.58944095260469276</v>
      </c>
      <c r="AY45">
        <f t="shared" si="1"/>
        <v>-0.22712876082408195</v>
      </c>
      <c r="AZ45" s="40">
        <f t="shared" si="4"/>
        <v>0</v>
      </c>
    </row>
    <row r="46" spans="1:52" x14ac:dyDescent="0.25">
      <c r="A46" s="39" t="s">
        <v>138</v>
      </c>
      <c r="B46" s="36">
        <v>2015</v>
      </c>
      <c r="C46" s="40">
        <v>1.9175868157830446E-3</v>
      </c>
      <c r="D46" s="41">
        <v>-1.0803254581993167E-2</v>
      </c>
      <c r="E46" s="41">
        <v>1.4915574625264372E-2</v>
      </c>
      <c r="F46" s="41">
        <v>2.5224475159832597E-3</v>
      </c>
      <c r="G46">
        <v>0</v>
      </c>
      <c r="H46">
        <v>0</v>
      </c>
      <c r="AD46" s="43">
        <v>42795</v>
      </c>
      <c r="AE46" s="38">
        <v>54.52</v>
      </c>
      <c r="AF46" s="38">
        <v>40.049999999999997</v>
      </c>
      <c r="AG46" s="38">
        <v>40.200000000000003</v>
      </c>
      <c r="AH46" s="38">
        <v>23.51</v>
      </c>
      <c r="AI46" s="38">
        <v>0.92</v>
      </c>
      <c r="AJ46">
        <f t="shared" si="2"/>
        <v>1.2024003172125146</v>
      </c>
      <c r="AK46">
        <f t="shared" si="2"/>
        <v>-0.99261982533448256</v>
      </c>
      <c r="AL46">
        <f t="shared" si="2"/>
        <v>1.0581652077200516</v>
      </c>
      <c r="AM46">
        <f t="shared" si="2"/>
        <v>0.99261982533448256</v>
      </c>
      <c r="AN46">
        <f t="shared" si="2"/>
        <v>0.91992860532643672</v>
      </c>
      <c r="AO46" s="40">
        <f t="shared" si="3"/>
        <v>0</v>
      </c>
      <c r="AP46" s="40">
        <f t="shared" si="3"/>
        <v>0</v>
      </c>
      <c r="AQ46" s="40">
        <f t="shared" si="3"/>
        <v>0</v>
      </c>
      <c r="AR46" s="40">
        <f t="shared" si="3"/>
        <v>0</v>
      </c>
      <c r="AS46" s="40">
        <f t="shared" si="3"/>
        <v>0</v>
      </c>
      <c r="AW46" s="44">
        <v>42005</v>
      </c>
      <c r="AX46">
        <v>-0.35114913277060378</v>
      </c>
      <c r="AY46">
        <f t="shared" si="1"/>
        <v>-0.13782754883714884</v>
      </c>
      <c r="AZ46" s="40">
        <f t="shared" si="4"/>
        <v>0</v>
      </c>
    </row>
    <row r="47" spans="1:52" x14ac:dyDescent="0.25">
      <c r="A47" s="39" t="s">
        <v>139</v>
      </c>
      <c r="C47" s="40">
        <v>8.4320932877923038E-3</v>
      </c>
      <c r="D47" s="41">
        <v>-3.1879266973010934E-3</v>
      </c>
      <c r="E47" s="41">
        <v>1.6898591052421464E-2</v>
      </c>
      <c r="F47" s="41">
        <v>1.0015853032385606E-2</v>
      </c>
      <c r="G47">
        <v>0</v>
      </c>
      <c r="H47">
        <v>0</v>
      </c>
      <c r="AD47" s="43">
        <v>42887</v>
      </c>
      <c r="AE47" s="38">
        <v>54.72</v>
      </c>
      <c r="AF47" s="38">
        <v>40.049999999999997</v>
      </c>
      <c r="AG47" s="38">
        <v>39.869999999999997</v>
      </c>
      <c r="AH47" s="38">
        <v>23.51</v>
      </c>
      <c r="AI47" s="38">
        <v>0.81</v>
      </c>
      <c r="AJ47">
        <f t="shared" si="2"/>
        <v>1.2190220676664538</v>
      </c>
      <c r="AK47">
        <f t="shared" si="2"/>
        <v>-0.99261982533448256</v>
      </c>
      <c r="AL47">
        <f t="shared" si="2"/>
        <v>1.0372365581217524</v>
      </c>
      <c r="AM47">
        <f t="shared" si="2"/>
        <v>0.99261982533448256</v>
      </c>
      <c r="AN47">
        <f t="shared" si="2"/>
        <v>0.80993714164610187</v>
      </c>
      <c r="AO47" s="40">
        <f t="shared" si="3"/>
        <v>0</v>
      </c>
      <c r="AP47" s="40">
        <f t="shared" si="3"/>
        <v>0</v>
      </c>
      <c r="AQ47" s="40">
        <f t="shared" si="3"/>
        <v>0</v>
      </c>
      <c r="AR47" s="40">
        <f t="shared" si="3"/>
        <v>0</v>
      </c>
      <c r="AS47" s="40">
        <f t="shared" si="3"/>
        <v>0</v>
      </c>
      <c r="AW47" s="44">
        <v>42095</v>
      </c>
      <c r="AX47">
        <v>0.29528859600107166</v>
      </c>
      <c r="AY47">
        <f t="shared" si="1"/>
        <v>0.10442865909136476</v>
      </c>
      <c r="AZ47" s="40">
        <f t="shared" si="4"/>
        <v>0</v>
      </c>
    </row>
    <row r="48" spans="1:52" x14ac:dyDescent="0.25">
      <c r="A48" s="39" t="s">
        <v>140</v>
      </c>
      <c r="C48" s="40">
        <v>8.9198727099205708E-3</v>
      </c>
      <c r="D48" s="41">
        <v>-1.9087400840023458E-2</v>
      </c>
      <c r="E48" s="41">
        <v>2.362056583588661E-2</v>
      </c>
      <c r="F48" s="41">
        <v>7.1856676439285292E-3</v>
      </c>
      <c r="G48">
        <v>0</v>
      </c>
      <c r="H48">
        <v>0</v>
      </c>
      <c r="AD48" s="43">
        <v>42979</v>
      </c>
      <c r="AE48" s="38">
        <v>49.49</v>
      </c>
      <c r="AF48" s="38">
        <v>40.049999999999997</v>
      </c>
      <c r="AG48" s="38">
        <v>35.090000000000003</v>
      </c>
      <c r="AH48" s="38">
        <v>23.51</v>
      </c>
      <c r="AI48" s="38">
        <v>0.43</v>
      </c>
      <c r="AJ48">
        <f t="shared" si="2"/>
        <v>0.78436329329593624</v>
      </c>
      <c r="AK48">
        <f t="shared" si="2"/>
        <v>-0.99261982533448256</v>
      </c>
      <c r="AL48">
        <f t="shared" si="2"/>
        <v>0.73408823969790826</v>
      </c>
      <c r="AM48">
        <f t="shared" si="2"/>
        <v>0.99261982533448256</v>
      </c>
      <c r="AN48">
        <f t="shared" si="2"/>
        <v>0.4299666307503997</v>
      </c>
      <c r="AO48" s="40">
        <f t="shared" si="3"/>
        <v>0</v>
      </c>
      <c r="AP48" s="40">
        <f t="shared" si="3"/>
        <v>0</v>
      </c>
      <c r="AQ48" s="40">
        <f t="shared" si="3"/>
        <v>0</v>
      </c>
      <c r="AR48" s="40">
        <f t="shared" si="3"/>
        <v>0</v>
      </c>
      <c r="AS48" s="40">
        <f t="shared" si="3"/>
        <v>0</v>
      </c>
      <c r="AW48" s="44">
        <v>42186</v>
      </c>
      <c r="AX48">
        <v>0.28318918423063044</v>
      </c>
      <c r="AY48">
        <f t="shared" si="1"/>
        <v>9.9894335856174965E-2</v>
      </c>
      <c r="AZ48" s="40">
        <f t="shared" si="4"/>
        <v>0</v>
      </c>
    </row>
    <row r="49" spans="1:52" x14ac:dyDescent="0.25">
      <c r="A49" s="39" t="s">
        <v>141</v>
      </c>
      <c r="C49" s="40">
        <v>1.3660544034896253E-2</v>
      </c>
      <c r="D49" s="41">
        <v>-2.5204060245530242E-2</v>
      </c>
      <c r="E49" s="41">
        <v>2.5963809005139605E-2</v>
      </c>
      <c r="F49" s="41">
        <v>8.7689553073243293E-3</v>
      </c>
      <c r="G49">
        <v>0</v>
      </c>
      <c r="H49">
        <v>0</v>
      </c>
      <c r="AD49" s="43">
        <v>43070</v>
      </c>
      <c r="AE49" s="38">
        <v>52.79</v>
      </c>
      <c r="AF49" s="38">
        <v>40.049999999999997</v>
      </c>
      <c r="AG49" s="38">
        <v>31.9</v>
      </c>
      <c r="AH49" s="38">
        <v>23.51</v>
      </c>
      <c r="AI49" s="38">
        <v>0.38</v>
      </c>
      <c r="AJ49">
        <f t="shared" si="2"/>
        <v>1.0586221757859378</v>
      </c>
      <c r="AK49">
        <f t="shared" si="2"/>
        <v>-0.99261982533448256</v>
      </c>
      <c r="AL49">
        <f t="shared" si="2"/>
        <v>0.53177796024768531</v>
      </c>
      <c r="AM49">
        <f t="shared" si="2"/>
        <v>0.99261982533448256</v>
      </c>
      <c r="AN49">
        <f t="shared" si="2"/>
        <v>0.37997051089570211</v>
      </c>
      <c r="AO49" s="40">
        <f t="shared" si="3"/>
        <v>0</v>
      </c>
      <c r="AP49" s="40">
        <f t="shared" si="3"/>
        <v>0</v>
      </c>
      <c r="AQ49" s="40">
        <f t="shared" si="3"/>
        <v>0</v>
      </c>
      <c r="AR49" s="40">
        <f t="shared" si="3"/>
        <v>0</v>
      </c>
      <c r="AS49" s="40">
        <f t="shared" si="3"/>
        <v>0</v>
      </c>
      <c r="AW49" s="44">
        <v>42278</v>
      </c>
      <c r="AX49">
        <v>0.87372340114922464</v>
      </c>
      <c r="AY49">
        <f t="shared" si="1"/>
        <v>0.32120038541885837</v>
      </c>
      <c r="AZ49" s="40">
        <f t="shared" si="4"/>
        <v>0</v>
      </c>
    </row>
    <row r="50" spans="1:52" x14ac:dyDescent="0.25">
      <c r="A50" s="39" t="s">
        <v>142</v>
      </c>
      <c r="B50" s="36">
        <v>2016</v>
      </c>
      <c r="C50" s="40">
        <v>1.8358128229520244E-2</v>
      </c>
      <c r="D50" s="41">
        <v>-1.3627383478987537E-2</v>
      </c>
      <c r="E50" s="41">
        <v>3.0779706042521119E-2</v>
      </c>
      <c r="F50" s="41">
        <v>1.4776605758135006E-2</v>
      </c>
      <c r="G50">
        <v>0</v>
      </c>
      <c r="H50">
        <v>0</v>
      </c>
      <c r="AD50" s="43">
        <v>43160</v>
      </c>
      <c r="AE50" s="38">
        <v>51.45</v>
      </c>
      <c r="AF50" s="38">
        <v>40.049999999999997</v>
      </c>
      <c r="AG50" s="38">
        <v>33.58</v>
      </c>
      <c r="AH50" s="38">
        <v>23.51</v>
      </c>
      <c r="AI50" s="38">
        <v>0.53</v>
      </c>
      <c r="AJ50">
        <f t="shared" si="2"/>
        <v>0.94725644774454332</v>
      </c>
      <c r="AK50">
        <f t="shared" si="2"/>
        <v>-0.99261982533448256</v>
      </c>
      <c r="AL50">
        <f t="shared" si="2"/>
        <v>0.638323812748116</v>
      </c>
      <c r="AM50">
        <f t="shared" si="2"/>
        <v>0.99261982533448256</v>
      </c>
      <c r="AN50">
        <f t="shared" si="2"/>
        <v>0.52995887045979506</v>
      </c>
      <c r="AO50" s="40">
        <f t="shared" si="3"/>
        <v>0</v>
      </c>
      <c r="AP50" s="40">
        <f t="shared" si="3"/>
        <v>0</v>
      </c>
      <c r="AQ50" s="40">
        <f t="shared" si="3"/>
        <v>0</v>
      </c>
      <c r="AR50" s="40">
        <f t="shared" si="3"/>
        <v>0</v>
      </c>
      <c r="AS50" s="40">
        <f t="shared" si="3"/>
        <v>0</v>
      </c>
      <c r="AW50" s="44">
        <v>42370</v>
      </c>
      <c r="AX50">
        <v>1.2636008704526516</v>
      </c>
      <c r="AY50">
        <f t="shared" si="1"/>
        <v>0.46730917991896076</v>
      </c>
      <c r="AZ50" s="40">
        <f t="shared" si="4"/>
        <v>0</v>
      </c>
    </row>
    <row r="51" spans="1:52" x14ac:dyDescent="0.25">
      <c r="A51" s="39" t="s">
        <v>143</v>
      </c>
      <c r="C51" s="40">
        <v>2.5194826580419959E-2</v>
      </c>
      <c r="D51" s="41">
        <v>-4.2082489702678551E-3</v>
      </c>
      <c r="E51" s="41">
        <v>3.7012043385014841E-2</v>
      </c>
      <c r="F51" s="41">
        <v>2.3686664748577422E-2</v>
      </c>
      <c r="G51">
        <v>0</v>
      </c>
      <c r="H51">
        <v>0</v>
      </c>
      <c r="AD51" s="43">
        <v>43252</v>
      </c>
      <c r="AE51" s="38">
        <v>43.66</v>
      </c>
      <c r="AF51" s="38">
        <v>40.049999999999997</v>
      </c>
      <c r="AG51" s="38">
        <v>26.03</v>
      </c>
      <c r="AH51" s="38">
        <v>23.51</v>
      </c>
      <c r="AI51" s="38">
        <v>0.13</v>
      </c>
      <c r="AJ51">
        <f t="shared" si="2"/>
        <v>0.29983926756359952</v>
      </c>
      <c r="AK51">
        <f t="shared" si="2"/>
        <v>-0.99261982533448256</v>
      </c>
      <c r="AL51">
        <f t="shared" si="2"/>
        <v>0.15950167799915674</v>
      </c>
      <c r="AM51">
        <f t="shared" si="2"/>
        <v>0.99261982533448256</v>
      </c>
      <c r="AN51">
        <f t="shared" si="2"/>
        <v>0.12998991162221388</v>
      </c>
      <c r="AO51" s="40">
        <f t="shared" si="3"/>
        <v>0</v>
      </c>
      <c r="AP51" s="40">
        <f t="shared" si="3"/>
        <v>0</v>
      </c>
      <c r="AQ51" s="40">
        <f t="shared" si="3"/>
        <v>0</v>
      </c>
      <c r="AR51" s="40">
        <f t="shared" si="3"/>
        <v>0</v>
      </c>
      <c r="AS51" s="40">
        <f t="shared" si="3"/>
        <v>0</v>
      </c>
      <c r="AW51" s="44">
        <v>42461</v>
      </c>
      <c r="AX51">
        <v>1.9715622533272459</v>
      </c>
      <c r="AY51">
        <f t="shared" si="1"/>
        <v>0.73262172642040901</v>
      </c>
      <c r="AZ51" s="40">
        <f t="shared" si="4"/>
        <v>0</v>
      </c>
    </row>
    <row r="52" spans="1:52" x14ac:dyDescent="0.25">
      <c r="A52" s="39" t="s">
        <v>144</v>
      </c>
      <c r="C52" s="40">
        <v>2.6136190996051346E-2</v>
      </c>
      <c r="D52" s="41">
        <v>2.6136190996051346E-2</v>
      </c>
      <c r="E52" s="41">
        <v>3.6741819006159693E-2</v>
      </c>
      <c r="F52" s="41">
        <v>3.2889536195386676E-2</v>
      </c>
      <c r="G52">
        <v>0</v>
      </c>
      <c r="H52">
        <v>2.6136190996051346E-2</v>
      </c>
      <c r="AD52" s="43">
        <v>43344</v>
      </c>
      <c r="AE52" s="38">
        <v>47.39</v>
      </c>
      <c r="AF52" s="38">
        <v>40.049999999999997</v>
      </c>
      <c r="AG52" s="38">
        <v>20.07</v>
      </c>
      <c r="AH52" s="38">
        <v>23.51</v>
      </c>
      <c r="AI52" s="38">
        <v>-0.05</v>
      </c>
      <c r="AJ52">
        <f t="shared" si="2"/>
        <v>0.60983491352957142</v>
      </c>
      <c r="AK52">
        <f t="shared" si="2"/>
        <v>-0.99261982533448256</v>
      </c>
      <c r="AL52">
        <f t="shared" si="2"/>
        <v>-0.21848241777618085</v>
      </c>
      <c r="AM52">
        <f t="shared" si="2"/>
        <v>0.99261982533448256</v>
      </c>
      <c r="AN52">
        <f t="shared" si="2"/>
        <v>-4.9996119854697645E-2</v>
      </c>
      <c r="AO52" s="40">
        <f t="shared" si="3"/>
        <v>0</v>
      </c>
      <c r="AP52" s="40">
        <f t="shared" si="3"/>
        <v>0</v>
      </c>
      <c r="AQ52" s="40">
        <f t="shared" si="3"/>
        <v>0</v>
      </c>
      <c r="AR52" s="40">
        <f t="shared" si="3"/>
        <v>0</v>
      </c>
      <c r="AS52" s="40">
        <f t="shared" si="3"/>
        <v>0</v>
      </c>
      <c r="AW52" s="44">
        <v>42552</v>
      </c>
      <c r="AX52">
        <v>2.0873099350110822</v>
      </c>
      <c r="AY52">
        <f t="shared" si="1"/>
        <v>0.77599882709571155</v>
      </c>
      <c r="AZ52" s="40">
        <f t="shared" si="4"/>
        <v>0</v>
      </c>
    </row>
    <row r="53" spans="1:52" x14ac:dyDescent="0.25">
      <c r="A53" s="39" t="s">
        <v>145</v>
      </c>
      <c r="C53" s="40">
        <v>3.2106526485041073E-2</v>
      </c>
      <c r="D53" s="41">
        <v>2.4225739860850002E-2</v>
      </c>
      <c r="E53" s="41">
        <v>3.7182799460487158E-2</v>
      </c>
      <c r="F53" s="41">
        <v>3.1619245821794657E-2</v>
      </c>
      <c r="G53">
        <v>0</v>
      </c>
      <c r="H53">
        <v>2.4225739860850002E-2</v>
      </c>
      <c r="AD53" s="43">
        <v>43435</v>
      </c>
      <c r="AE53" s="38">
        <v>41.39</v>
      </c>
      <c r="AF53" s="38">
        <v>40.049999999999997</v>
      </c>
      <c r="AG53" s="38">
        <v>16.2</v>
      </c>
      <c r="AH53" s="38">
        <v>23.51</v>
      </c>
      <c r="AI53" s="38">
        <v>-0.55000000000000004</v>
      </c>
      <c r="AJ53">
        <f t="shared" si="2"/>
        <v>0.11118239991138661</v>
      </c>
      <c r="AK53">
        <f t="shared" si="2"/>
        <v>-0.99261982533448256</v>
      </c>
      <c r="AL53">
        <f t="shared" si="2"/>
        <v>-0.46391839942895885</v>
      </c>
      <c r="AM53">
        <f t="shared" si="2"/>
        <v>0.99261982533448256</v>
      </c>
      <c r="AN53">
        <f t="shared" si="2"/>
        <v>-0.54995731840167417</v>
      </c>
      <c r="AO53" s="40">
        <f t="shared" si="3"/>
        <v>0</v>
      </c>
      <c r="AP53" s="40">
        <f t="shared" si="3"/>
        <v>0</v>
      </c>
      <c r="AQ53" s="40">
        <f t="shared" si="3"/>
        <v>0</v>
      </c>
      <c r="AR53" s="40">
        <f t="shared" si="3"/>
        <v>0</v>
      </c>
      <c r="AS53" s="40">
        <f t="shared" si="3"/>
        <v>0</v>
      </c>
      <c r="AW53" s="44">
        <v>42644</v>
      </c>
      <c r="AX53">
        <v>2.5813202485115276</v>
      </c>
      <c r="AY53">
        <f t="shared" si="1"/>
        <v>0.96113199599907628</v>
      </c>
      <c r="AZ53" s="40">
        <f t="shared" si="4"/>
        <v>0</v>
      </c>
    </row>
    <row r="54" spans="1:52" x14ac:dyDescent="0.25">
      <c r="A54" s="39" t="s">
        <v>146</v>
      </c>
      <c r="B54" s="36">
        <v>2017</v>
      </c>
      <c r="C54" s="40">
        <v>3.5060964813053382E-2</v>
      </c>
      <c r="D54" s="41">
        <v>-2.7180712630129333E-3</v>
      </c>
      <c r="E54" s="41">
        <v>3.9348989553305298E-2</v>
      </c>
      <c r="F54" s="41">
        <v>2.3490444916244722E-2</v>
      </c>
      <c r="G54">
        <v>0</v>
      </c>
      <c r="H54">
        <v>0</v>
      </c>
      <c r="AD54" s="43">
        <v>43525</v>
      </c>
      <c r="AE54" s="38">
        <v>37.65</v>
      </c>
      <c r="AF54" s="38">
        <v>40.049999999999997</v>
      </c>
      <c r="AG54" s="38">
        <v>12.51</v>
      </c>
      <c r="AH54" s="38">
        <v>23.51</v>
      </c>
      <c r="AI54" s="38">
        <v>-0.65</v>
      </c>
      <c r="AJ54">
        <f t="shared" si="2"/>
        <v>-0.19964433357728209</v>
      </c>
      <c r="AK54">
        <f t="shared" si="2"/>
        <v>-0.99261982533448256</v>
      </c>
      <c r="AL54">
        <f t="shared" si="2"/>
        <v>-0.69793875402811911</v>
      </c>
      <c r="AM54">
        <f t="shared" si="2"/>
        <v>0.99261982533448256</v>
      </c>
      <c r="AN54">
        <f t="shared" si="2"/>
        <v>-0.64994955811106936</v>
      </c>
      <c r="AO54" s="40">
        <f t="shared" ref="AO54:AS69" si="5">$X$2+$X$3*AJ54</f>
        <v>0</v>
      </c>
      <c r="AP54" s="40">
        <f t="shared" si="5"/>
        <v>0</v>
      </c>
      <c r="AQ54" s="40">
        <f t="shared" si="5"/>
        <v>0</v>
      </c>
      <c r="AR54" s="40">
        <f t="shared" si="5"/>
        <v>0</v>
      </c>
      <c r="AS54" s="40">
        <f t="shared" si="5"/>
        <v>0</v>
      </c>
      <c r="AW54" s="44">
        <v>42736</v>
      </c>
      <c r="AX54">
        <v>2.8648920428052818</v>
      </c>
      <c r="AY54">
        <f t="shared" si="1"/>
        <v>1.0674021354162535</v>
      </c>
      <c r="AZ54" s="40">
        <f t="shared" si="4"/>
        <v>0</v>
      </c>
    </row>
    <row r="55" spans="1:52" x14ac:dyDescent="0.25">
      <c r="A55" s="39" t="s">
        <v>147</v>
      </c>
      <c r="C55" s="40">
        <v>3.8372993668705495E-2</v>
      </c>
      <c r="D55" s="41">
        <v>1.0616975718459392E-2</v>
      </c>
      <c r="E55" s="41">
        <v>3.9819900443048367E-2</v>
      </c>
      <c r="F55" s="41">
        <v>2.9195781557313946E-2</v>
      </c>
      <c r="G55">
        <v>0</v>
      </c>
      <c r="H55">
        <v>1.0616975718459392E-2</v>
      </c>
      <c r="AD55" s="43">
        <v>43617</v>
      </c>
      <c r="AE55" s="38">
        <v>42.26</v>
      </c>
      <c r="AF55" s="38">
        <v>40.049999999999997</v>
      </c>
      <c r="AG55" s="38">
        <v>13.24</v>
      </c>
      <c r="AH55" s="38">
        <v>23.51</v>
      </c>
      <c r="AI55" s="38">
        <v>-0.44</v>
      </c>
      <c r="AJ55">
        <f t="shared" si="2"/>
        <v>0.18348701438602319</v>
      </c>
      <c r="AK55">
        <f t="shared" si="2"/>
        <v>-0.99261982533448256</v>
      </c>
      <c r="AL55">
        <f t="shared" si="2"/>
        <v>-0.65164204431067008</v>
      </c>
      <c r="AM55">
        <f t="shared" si="2"/>
        <v>0.99261982533448256</v>
      </c>
      <c r="AN55">
        <f t="shared" si="2"/>
        <v>-0.43996585472133926</v>
      </c>
      <c r="AO55" s="40">
        <f t="shared" si="5"/>
        <v>0</v>
      </c>
      <c r="AP55" s="40">
        <f t="shared" si="5"/>
        <v>0</v>
      </c>
      <c r="AQ55" s="40">
        <f t="shared" si="5"/>
        <v>0</v>
      </c>
      <c r="AR55" s="40">
        <f t="shared" si="5"/>
        <v>0</v>
      </c>
      <c r="AS55" s="40">
        <f t="shared" si="5"/>
        <v>0</v>
      </c>
      <c r="AW55" s="44">
        <v>42826</v>
      </c>
      <c r="AX55">
        <v>3.2190614381056712</v>
      </c>
      <c r="AY55">
        <f t="shared" si="1"/>
        <v>1.2001291265107228</v>
      </c>
      <c r="AZ55" s="40">
        <f t="shared" si="4"/>
        <v>0</v>
      </c>
    </row>
    <row r="56" spans="1:52" x14ac:dyDescent="0.25">
      <c r="A56" s="39" t="s">
        <v>148</v>
      </c>
      <c r="C56" s="40">
        <v>2.5884553838675255E-2</v>
      </c>
      <c r="D56" s="41">
        <v>1.7465167174466348E-2</v>
      </c>
      <c r="E56" s="41">
        <v>4.018308363905998E-2</v>
      </c>
      <c r="F56" s="41">
        <v>2.8681906766019685E-2</v>
      </c>
      <c r="G56">
        <v>0</v>
      </c>
      <c r="H56">
        <v>1.7465167174466348E-2</v>
      </c>
      <c r="AD56" s="43">
        <v>43709</v>
      </c>
      <c r="AE56" s="38">
        <v>39.06</v>
      </c>
      <c r="AF56" s="38">
        <v>40.049999999999997</v>
      </c>
      <c r="AG56" s="38">
        <v>14.43</v>
      </c>
      <c r="AH56" s="38">
        <v>23.51</v>
      </c>
      <c r="AI56" s="38">
        <v>-0.22</v>
      </c>
      <c r="AJ56">
        <f t="shared" si="2"/>
        <v>-8.2460992877008366E-2</v>
      </c>
      <c r="AK56">
        <f t="shared" si="2"/>
        <v>-0.99261982533448256</v>
      </c>
      <c r="AL56">
        <f t="shared" si="2"/>
        <v>-0.57617206545619837</v>
      </c>
      <c r="AM56">
        <f t="shared" si="2"/>
        <v>0.99261982533448256</v>
      </c>
      <c r="AN56">
        <f t="shared" si="2"/>
        <v>-0.21998292736066963</v>
      </c>
      <c r="AO56" s="40">
        <f t="shared" si="5"/>
        <v>0</v>
      </c>
      <c r="AP56" s="40">
        <f t="shared" si="5"/>
        <v>0</v>
      </c>
      <c r="AQ56" s="40">
        <f t="shared" si="5"/>
        <v>0</v>
      </c>
      <c r="AR56" s="40">
        <f t="shared" si="5"/>
        <v>0</v>
      </c>
      <c r="AS56" s="40">
        <f t="shared" si="5"/>
        <v>0</v>
      </c>
      <c r="AW56" s="44">
        <v>42917</v>
      </c>
      <c r="AX56">
        <v>2.0490116824528917</v>
      </c>
      <c r="AY56">
        <f t="shared" si="1"/>
        <v>0.76164633957511885</v>
      </c>
      <c r="AZ56" s="40">
        <f t="shared" si="4"/>
        <v>0</v>
      </c>
    </row>
    <row r="57" spans="1:52" x14ac:dyDescent="0.25">
      <c r="A57" s="39" t="s">
        <v>149</v>
      </c>
      <c r="C57" s="40">
        <v>3.2889869488750542E-2</v>
      </c>
      <c r="D57" s="41">
        <v>8.4056946096096614E-3</v>
      </c>
      <c r="E57" s="41">
        <v>3.5275610357027698E-2</v>
      </c>
      <c r="F57" s="41">
        <v>2.3410110968816605E-2</v>
      </c>
      <c r="G57">
        <v>0</v>
      </c>
      <c r="H57">
        <v>8.4056946096096614E-3</v>
      </c>
      <c r="AD57" s="43">
        <v>43800</v>
      </c>
      <c r="AE57" s="38">
        <v>35.28</v>
      </c>
      <c r="AF57" s="38">
        <v>40.049999999999997</v>
      </c>
      <c r="AG57" s="38">
        <v>13.99</v>
      </c>
      <c r="AH57" s="38">
        <v>23.51</v>
      </c>
      <c r="AI57" s="38">
        <v>-0.54</v>
      </c>
      <c r="AJ57">
        <f t="shared" si="2"/>
        <v>-0.3966120764564649</v>
      </c>
      <c r="AK57">
        <f t="shared" si="2"/>
        <v>-0.99261982533448256</v>
      </c>
      <c r="AL57">
        <f t="shared" si="2"/>
        <v>-0.6040769315872635</v>
      </c>
      <c r="AM57">
        <f t="shared" si="2"/>
        <v>0.99261982533448256</v>
      </c>
      <c r="AN57">
        <f t="shared" si="2"/>
        <v>-0.53995809443073461</v>
      </c>
      <c r="AO57" s="40">
        <f t="shared" si="5"/>
        <v>0</v>
      </c>
      <c r="AP57" s="40">
        <f t="shared" si="5"/>
        <v>0</v>
      </c>
      <c r="AQ57" s="40">
        <f t="shared" si="5"/>
        <v>0</v>
      </c>
      <c r="AR57" s="40">
        <f t="shared" si="5"/>
        <v>0</v>
      </c>
      <c r="AS57" s="40">
        <f t="shared" si="5"/>
        <v>0</v>
      </c>
      <c r="AW57" s="44">
        <v>43009</v>
      </c>
      <c r="AX57">
        <v>2.6465797798917934</v>
      </c>
      <c r="AY57">
        <f t="shared" si="1"/>
        <v>0.98558837578590497</v>
      </c>
      <c r="AZ57" s="40">
        <f t="shared" si="4"/>
        <v>0</v>
      </c>
    </row>
    <row r="58" spans="1:52" x14ac:dyDescent="0.25">
      <c r="A58" s="39" t="s">
        <v>150</v>
      </c>
      <c r="B58" s="36">
        <v>2018</v>
      </c>
      <c r="C58" s="40">
        <v>3.6002156632018292E-2</v>
      </c>
      <c r="D58" s="41">
        <v>2.029804778469077E-2</v>
      </c>
      <c r="E58" s="41">
        <v>3.8782041511374855E-2</v>
      </c>
      <c r="F58" s="41">
        <v>3.0674455332837802E-2</v>
      </c>
      <c r="G58">
        <v>0</v>
      </c>
      <c r="H58">
        <v>2.029804778469077E-2</v>
      </c>
      <c r="AD58" s="43">
        <v>43891</v>
      </c>
      <c r="AE58" s="38">
        <v>37.130000000000003</v>
      </c>
      <c r="AF58" s="38">
        <v>40.049999999999997</v>
      </c>
      <c r="AG58" s="38">
        <v>11.04</v>
      </c>
      <c r="AH58" s="38">
        <v>23.51</v>
      </c>
      <c r="AI58" s="38">
        <v>-0.76</v>
      </c>
      <c r="AJ58">
        <f t="shared" si="2"/>
        <v>-0.24286088475752446</v>
      </c>
      <c r="AK58">
        <f t="shared" si="2"/>
        <v>-0.99261982533448256</v>
      </c>
      <c r="AL58">
        <f t="shared" si="2"/>
        <v>-0.79116637496599607</v>
      </c>
      <c r="AM58">
        <f t="shared" si="2"/>
        <v>0.99261982533448256</v>
      </c>
      <c r="AN58">
        <f t="shared" si="2"/>
        <v>-0.75994102179140421</v>
      </c>
      <c r="AO58" s="40">
        <f t="shared" si="5"/>
        <v>0</v>
      </c>
      <c r="AP58" s="40">
        <f t="shared" si="5"/>
        <v>0</v>
      </c>
      <c r="AQ58" s="40">
        <f t="shared" si="5"/>
        <v>0</v>
      </c>
      <c r="AR58" s="40">
        <f t="shared" si="5"/>
        <v>0</v>
      </c>
      <c r="AS58" s="40">
        <f t="shared" si="5"/>
        <v>0</v>
      </c>
      <c r="AW58" s="44">
        <v>43101</v>
      </c>
      <c r="AX58">
        <v>2.8678527403936216</v>
      </c>
      <c r="AY58">
        <f t="shared" si="1"/>
        <v>1.0685116736419031</v>
      </c>
      <c r="AZ58" s="40">
        <f t="shared" si="4"/>
        <v>0</v>
      </c>
    </row>
    <row r="59" spans="1:52" x14ac:dyDescent="0.25">
      <c r="A59" s="39" t="s">
        <v>151</v>
      </c>
      <c r="C59" s="40">
        <v>3.4064795240788218E-2</v>
      </c>
      <c r="D59" s="41">
        <v>8.9665253437930942E-3</v>
      </c>
      <c r="E59" s="41">
        <v>5.1679794344269135E-2</v>
      </c>
      <c r="F59" s="41">
        <v>2.5598028964495128E-2</v>
      </c>
      <c r="G59">
        <v>0</v>
      </c>
      <c r="H59">
        <v>8.9665253437930942E-3</v>
      </c>
      <c r="AD59" s="43">
        <v>43983</v>
      </c>
      <c r="AE59" s="38">
        <v>29.15</v>
      </c>
      <c r="AF59" s="38">
        <v>40.049999999999997</v>
      </c>
      <c r="AG59" s="38">
        <v>5.77</v>
      </c>
      <c r="AH59" s="38">
        <v>23.51</v>
      </c>
      <c r="AI59" s="38">
        <v>-1.36</v>
      </c>
      <c r="AJ59">
        <f t="shared" si="2"/>
        <v>-0.9060687278697106</v>
      </c>
      <c r="AK59">
        <f t="shared" si="2"/>
        <v>-0.99261982533448256</v>
      </c>
      <c r="AL59">
        <f t="shared" si="2"/>
        <v>-1.1253905670357995</v>
      </c>
      <c r="AM59">
        <f t="shared" si="2"/>
        <v>0.99261982533448256</v>
      </c>
      <c r="AN59">
        <f t="shared" si="2"/>
        <v>-1.359894460047776</v>
      </c>
      <c r="AO59" s="40">
        <f t="shared" si="5"/>
        <v>0</v>
      </c>
      <c r="AP59" s="40">
        <f t="shared" si="5"/>
        <v>0</v>
      </c>
      <c r="AQ59" s="40">
        <f t="shared" si="5"/>
        <v>0</v>
      </c>
      <c r="AR59" s="40">
        <f t="shared" si="5"/>
        <v>0</v>
      </c>
      <c r="AS59" s="40">
        <f t="shared" si="5"/>
        <v>0</v>
      </c>
      <c r="AW59" s="44">
        <v>43191</v>
      </c>
      <c r="AX59">
        <v>2.7066074459930047</v>
      </c>
      <c r="AY59">
        <f t="shared" si="1"/>
        <v>1.0080840843642245</v>
      </c>
      <c r="AZ59" s="40">
        <f t="shared" si="4"/>
        <v>0</v>
      </c>
    </row>
    <row r="60" spans="1:52" x14ac:dyDescent="0.25">
      <c r="A60" s="39" t="s">
        <v>152</v>
      </c>
      <c r="C60" s="40">
        <v>2.803444623873249E-2</v>
      </c>
      <c r="D60" s="41">
        <v>-9.0604584794603486E-4</v>
      </c>
      <c r="E60" s="41">
        <v>3.0769049546839143E-2</v>
      </c>
      <c r="F60" s="41">
        <v>1.823918655574823E-2</v>
      </c>
      <c r="G60">
        <v>0</v>
      </c>
      <c r="H60">
        <v>0</v>
      </c>
      <c r="AD60" s="43">
        <v>44075</v>
      </c>
      <c r="AE60" s="38">
        <v>27.35</v>
      </c>
      <c r="AF60" s="38">
        <v>40.049999999999997</v>
      </c>
      <c r="AG60" s="38">
        <v>5.51</v>
      </c>
      <c r="AH60" s="38">
        <v>23.51</v>
      </c>
      <c r="AI60" s="38">
        <v>-1.34</v>
      </c>
      <c r="AJ60">
        <f t="shared" si="2"/>
        <v>-1.0556644819551657</v>
      </c>
      <c r="AK60">
        <f t="shared" si="2"/>
        <v>-0.99261982533448256</v>
      </c>
      <c r="AL60">
        <f t="shared" si="2"/>
        <v>-1.1418798061132471</v>
      </c>
      <c r="AM60">
        <f t="shared" si="2"/>
        <v>0.99261982533448256</v>
      </c>
      <c r="AN60">
        <f t="shared" si="2"/>
        <v>-1.3398960121058969</v>
      </c>
      <c r="AO60" s="40">
        <f t="shared" si="5"/>
        <v>0</v>
      </c>
      <c r="AP60" s="40">
        <f t="shared" si="5"/>
        <v>0</v>
      </c>
      <c r="AQ60" s="40">
        <f t="shared" si="5"/>
        <v>0</v>
      </c>
      <c r="AR60" s="40">
        <f t="shared" si="5"/>
        <v>0</v>
      </c>
      <c r="AS60" s="40">
        <f t="shared" si="5"/>
        <v>0</v>
      </c>
      <c r="AW60" s="44">
        <v>43282</v>
      </c>
      <c r="AX60">
        <v>2.1413819449711902</v>
      </c>
      <c r="AY60">
        <f t="shared" si="1"/>
        <v>0.79626261973185464</v>
      </c>
      <c r="AZ60" s="40">
        <f t="shared" si="4"/>
        <v>0</v>
      </c>
    </row>
    <row r="61" spans="1:52" x14ac:dyDescent="0.25">
      <c r="A61" s="39" t="s">
        <v>153</v>
      </c>
      <c r="C61" s="40">
        <v>1.9010219800719336E-2</v>
      </c>
      <c r="D61" s="41">
        <v>-1.0297062805732959E-2</v>
      </c>
      <c r="E61" s="41">
        <v>2.2187053051672009E-2</v>
      </c>
      <c r="F61" s="41">
        <v>6.1855993100969758E-3</v>
      </c>
      <c r="G61">
        <v>0</v>
      </c>
      <c r="H61">
        <v>0</v>
      </c>
      <c r="AD61" s="43">
        <v>44166</v>
      </c>
      <c r="AE61" s="38">
        <v>31.01</v>
      </c>
      <c r="AF61" s="38">
        <v>40.049999999999997</v>
      </c>
      <c r="AG61" s="38">
        <v>8.25</v>
      </c>
      <c r="AH61" s="38">
        <v>23.51</v>
      </c>
      <c r="AI61" s="38">
        <v>-1.27</v>
      </c>
      <c r="AJ61">
        <f t="shared" si="2"/>
        <v>-0.75148644864807301</v>
      </c>
      <c r="AK61">
        <f t="shared" si="2"/>
        <v>-0.99261982533448256</v>
      </c>
      <c r="AL61">
        <f t="shared" si="2"/>
        <v>-0.96810859429706841</v>
      </c>
      <c r="AM61">
        <f t="shared" si="2"/>
        <v>0.99261982533448256</v>
      </c>
      <c r="AN61">
        <f t="shared" si="2"/>
        <v>-1.2699014443093202</v>
      </c>
      <c r="AO61" s="40">
        <f t="shared" si="5"/>
        <v>0</v>
      </c>
      <c r="AP61" s="40">
        <f t="shared" si="5"/>
        <v>0</v>
      </c>
      <c r="AQ61" s="40">
        <f t="shared" si="5"/>
        <v>0</v>
      </c>
      <c r="AR61" s="40">
        <f t="shared" si="5"/>
        <v>0</v>
      </c>
      <c r="AS61" s="40">
        <f t="shared" si="5"/>
        <v>0</v>
      </c>
      <c r="AW61" s="44">
        <v>43374</v>
      </c>
      <c r="AX61">
        <v>1.3193063627921022</v>
      </c>
      <c r="AY61">
        <f t="shared" si="1"/>
        <v>0.48818512934813257</v>
      </c>
      <c r="AZ61" s="40">
        <f t="shared" si="4"/>
        <v>0</v>
      </c>
    </row>
    <row r="62" spans="1:52" x14ac:dyDescent="0.25">
      <c r="A62" s="39" t="s">
        <v>154</v>
      </c>
      <c r="B62" s="36">
        <v>2019</v>
      </c>
      <c r="C62" s="40">
        <v>1.5146918367065769E-2</v>
      </c>
      <c r="D62" s="41">
        <v>-1.448952554961867E-2</v>
      </c>
      <c r="E62" s="41">
        <v>1.6391097602226276E-2</v>
      </c>
      <c r="F62" s="41">
        <v>2.053487620210489E-3</v>
      </c>
      <c r="G62">
        <v>0</v>
      </c>
      <c r="H62">
        <v>0</v>
      </c>
      <c r="AD62" s="43">
        <v>44256</v>
      </c>
      <c r="AE62" s="38">
        <v>31.64</v>
      </c>
      <c r="AF62" s="38">
        <v>40.049999999999997</v>
      </c>
      <c r="AG62" s="38">
        <v>13.1</v>
      </c>
      <c r="AH62" s="38">
        <v>23.51</v>
      </c>
      <c r="AI62" s="38">
        <v>-0.79</v>
      </c>
      <c r="AJ62">
        <f t="shared" si="2"/>
        <v>-0.6991279347181637</v>
      </c>
      <c r="AK62">
        <f t="shared" si="2"/>
        <v>-0.99261982533448256</v>
      </c>
      <c r="AL62">
        <f t="shared" si="2"/>
        <v>-0.66052086535237264</v>
      </c>
      <c r="AM62">
        <f t="shared" si="2"/>
        <v>0.99261982533448256</v>
      </c>
      <c r="AN62">
        <f t="shared" si="2"/>
        <v>-0.78993869370422276</v>
      </c>
      <c r="AO62" s="40">
        <f t="shared" si="5"/>
        <v>0</v>
      </c>
      <c r="AP62" s="40">
        <f t="shared" si="5"/>
        <v>0</v>
      </c>
      <c r="AQ62" s="40">
        <f t="shared" si="5"/>
        <v>0</v>
      </c>
      <c r="AR62" s="40">
        <f t="shared" si="5"/>
        <v>0</v>
      </c>
      <c r="AS62" s="40">
        <f t="shared" si="5"/>
        <v>0</v>
      </c>
      <c r="AW62" s="44">
        <v>43466</v>
      </c>
      <c r="AX62">
        <v>0.89221867035515956</v>
      </c>
      <c r="AY62">
        <f t="shared" si="1"/>
        <v>0.32813159252980562</v>
      </c>
      <c r="AZ62" s="40">
        <f t="shared" si="4"/>
        <v>0</v>
      </c>
    </row>
    <row r="63" spans="1:52" x14ac:dyDescent="0.25">
      <c r="A63" s="39" t="s">
        <v>155</v>
      </c>
      <c r="C63" s="40">
        <v>1.039036090396548E-2</v>
      </c>
      <c r="D63" s="41">
        <v>-1.3177893250383085E-2</v>
      </c>
      <c r="E63" s="41">
        <v>5.7270966037990464E-2</v>
      </c>
      <c r="F63" s="41">
        <v>1.5514662403320259E-2</v>
      </c>
      <c r="G63">
        <v>0</v>
      </c>
      <c r="H63">
        <v>0</v>
      </c>
      <c r="AD63" s="43">
        <v>44348</v>
      </c>
      <c r="AE63" s="38">
        <v>33.96</v>
      </c>
      <c r="AF63" s="38">
        <v>40.049999999999997</v>
      </c>
      <c r="AG63" s="38">
        <v>22.67</v>
      </c>
      <c r="AH63" s="38">
        <v>23.51</v>
      </c>
      <c r="AI63" s="38">
        <v>-7.0000000000000007E-2</v>
      </c>
      <c r="AJ63">
        <f t="shared" si="2"/>
        <v>-0.50631562945246555</v>
      </c>
      <c r="AK63">
        <f t="shared" si="2"/>
        <v>-0.99261982533448256</v>
      </c>
      <c r="AL63">
        <f t="shared" si="2"/>
        <v>-5.3590027001704663E-2</v>
      </c>
      <c r="AM63">
        <f t="shared" si="2"/>
        <v>0.99261982533448256</v>
      </c>
      <c r="AN63">
        <f t="shared" si="2"/>
        <v>-6.9994567796576701E-2</v>
      </c>
      <c r="AO63" s="40">
        <f t="shared" si="5"/>
        <v>0</v>
      </c>
      <c r="AP63" s="40">
        <f t="shared" si="5"/>
        <v>0</v>
      </c>
      <c r="AQ63" s="40">
        <f t="shared" si="5"/>
        <v>0</v>
      </c>
      <c r="AR63" s="40">
        <f t="shared" si="5"/>
        <v>0</v>
      </c>
      <c r="AS63" s="40">
        <f t="shared" si="5"/>
        <v>0</v>
      </c>
      <c r="AW63" s="44">
        <v>43556</v>
      </c>
      <c r="AX63">
        <v>0.46028990400225106</v>
      </c>
      <c r="AY63">
        <f t="shared" si="1"/>
        <v>0.1662638357843528</v>
      </c>
      <c r="AZ63" s="40">
        <f t="shared" si="4"/>
        <v>0</v>
      </c>
    </row>
    <row r="64" spans="1:52" x14ac:dyDescent="0.25">
      <c r="A64" s="39" t="s">
        <v>156</v>
      </c>
      <c r="C64" s="40">
        <v>2.1889977511023008E-3</v>
      </c>
      <c r="D64" s="41">
        <v>-1.1039752926971652E-2</v>
      </c>
      <c r="E64" s="41">
        <v>3.8480442351242573E-2</v>
      </c>
      <c r="F64" s="41">
        <v>1.0003768981121089E-2</v>
      </c>
      <c r="G64">
        <v>0</v>
      </c>
      <c r="H64">
        <v>0</v>
      </c>
      <c r="AD64" s="43">
        <v>44440</v>
      </c>
      <c r="AE64" s="38">
        <v>47.41</v>
      </c>
      <c r="AF64" s="38">
        <v>40.049999999999997</v>
      </c>
      <c r="AG64" s="38">
        <v>32.700000000000003</v>
      </c>
      <c r="AH64" s="38">
        <v>23.51</v>
      </c>
      <c r="AI64" s="38">
        <v>1.03</v>
      </c>
      <c r="AJ64">
        <f t="shared" si="2"/>
        <v>0.6114970885749651</v>
      </c>
      <c r="AK64">
        <f t="shared" si="2"/>
        <v>-0.99261982533448256</v>
      </c>
      <c r="AL64">
        <f t="shared" si="2"/>
        <v>0.58251408048598596</v>
      </c>
      <c r="AM64">
        <f t="shared" si="2"/>
        <v>0.99261982533448256</v>
      </c>
      <c r="AN64">
        <f t="shared" si="2"/>
        <v>1.0299200690067716</v>
      </c>
      <c r="AO64" s="40">
        <f t="shared" si="5"/>
        <v>0</v>
      </c>
      <c r="AP64" s="40">
        <f t="shared" si="5"/>
        <v>0</v>
      </c>
      <c r="AQ64" s="40">
        <f t="shared" si="5"/>
        <v>0</v>
      </c>
      <c r="AR64" s="40">
        <f t="shared" si="5"/>
        <v>0</v>
      </c>
      <c r="AS64" s="40">
        <f t="shared" si="5"/>
        <v>0</v>
      </c>
      <c r="AW64" s="44">
        <v>43647</v>
      </c>
      <c r="AX64">
        <v>-0.33442810543208407</v>
      </c>
      <c r="AY64">
        <f t="shared" si="1"/>
        <v>-0.13156124893631252</v>
      </c>
      <c r="AZ64" s="40">
        <f t="shared" si="4"/>
        <v>0</v>
      </c>
    </row>
    <row r="65" spans="1:52" x14ac:dyDescent="0.25">
      <c r="A65" s="39" t="s">
        <v>157</v>
      </c>
      <c r="C65" s="40">
        <v>1.4956306925487974E-4</v>
      </c>
      <c r="D65" s="41">
        <v>-1.1830325819661591E-2</v>
      </c>
      <c r="E65" s="41">
        <v>2.8102303373320359E-2</v>
      </c>
      <c r="F65" s="41">
        <v>-4.4231560430905487E-4</v>
      </c>
      <c r="G65">
        <v>0</v>
      </c>
      <c r="H65">
        <v>0</v>
      </c>
      <c r="AD65" s="43">
        <v>44531</v>
      </c>
      <c r="AE65" s="38">
        <v>50.62</v>
      </c>
      <c r="AF65" s="38">
        <v>40.049999999999997</v>
      </c>
      <c r="AG65" s="38">
        <v>39.68</v>
      </c>
      <c r="AH65" s="38">
        <v>23.51</v>
      </c>
      <c r="AI65" s="38">
        <v>1.02</v>
      </c>
      <c r="AJ65">
        <f t="shared" si="2"/>
        <v>0.87827618336069402</v>
      </c>
      <c r="AK65">
        <f t="shared" si="2"/>
        <v>-0.99261982533448256</v>
      </c>
      <c r="AL65">
        <f t="shared" si="2"/>
        <v>1.0251867295651562</v>
      </c>
      <c r="AM65">
        <f t="shared" si="2"/>
        <v>0.99261982533448256</v>
      </c>
      <c r="AN65">
        <f t="shared" si="2"/>
        <v>1.0199208450358319</v>
      </c>
      <c r="AO65" s="40">
        <f t="shared" si="5"/>
        <v>0</v>
      </c>
      <c r="AP65" s="40">
        <f t="shared" si="5"/>
        <v>0</v>
      </c>
      <c r="AQ65" s="40">
        <f t="shared" si="5"/>
        <v>0</v>
      </c>
      <c r="AR65" s="40">
        <f t="shared" si="5"/>
        <v>0</v>
      </c>
      <c r="AS65" s="40">
        <f t="shared" si="5"/>
        <v>0</v>
      </c>
      <c r="AW65" s="44">
        <v>43739</v>
      </c>
      <c r="AX65">
        <v>-0.58799206454383912</v>
      </c>
      <c r="AY65">
        <f t="shared" si="1"/>
        <v>-0.22658578179963323</v>
      </c>
      <c r="AZ65" s="40">
        <f t="shared" si="4"/>
        <v>0</v>
      </c>
    </row>
    <row r="66" spans="1:52" x14ac:dyDescent="0.25">
      <c r="A66" s="39" t="s">
        <v>158</v>
      </c>
      <c r="B66" s="36">
        <v>2020</v>
      </c>
      <c r="C66" s="40">
        <v>-1.3814444020599136E-2</v>
      </c>
      <c r="D66" s="41">
        <v>-4.4724298348550073E-2</v>
      </c>
      <c r="E66" s="41">
        <v>-1.5967123098550333E-3</v>
      </c>
      <c r="F66" s="41">
        <v>-1.7450635226977304E-2</v>
      </c>
      <c r="G66">
        <v>-1.5967123098550333E-3</v>
      </c>
      <c r="H66">
        <v>0</v>
      </c>
      <c r="AD66" s="43">
        <v>44621</v>
      </c>
      <c r="AE66" s="38">
        <v>53.86</v>
      </c>
      <c r="AF66" s="38">
        <v>40.049999999999997</v>
      </c>
      <c r="AG66" s="38">
        <v>44.8</v>
      </c>
      <c r="AH66" s="38">
        <v>23.51</v>
      </c>
      <c r="AI66" s="38">
        <v>1.0900000000000001</v>
      </c>
      <c r="AJ66">
        <f t="shared" ref="AJ66:AN69" si="6">+(AE66-AVERAGE(AE:AE))/STDEV(AE:AE)</f>
        <v>1.1475485407145141</v>
      </c>
      <c r="AK66">
        <f t="shared" si="6"/>
        <v>-0.99261982533448256</v>
      </c>
      <c r="AL66">
        <f t="shared" si="6"/>
        <v>1.3498978990902784</v>
      </c>
      <c r="AM66">
        <f t="shared" si="6"/>
        <v>0.99261982533448256</v>
      </c>
      <c r="AN66">
        <f t="shared" si="6"/>
        <v>1.0899154128324087</v>
      </c>
      <c r="AO66" s="40">
        <f t="shared" si="5"/>
        <v>0</v>
      </c>
      <c r="AP66" s="40">
        <f t="shared" si="5"/>
        <v>0</v>
      </c>
      <c r="AQ66" s="40">
        <f t="shared" si="5"/>
        <v>0</v>
      </c>
      <c r="AR66" s="40">
        <f t="shared" si="5"/>
        <v>0</v>
      </c>
      <c r="AS66" s="40">
        <f t="shared" si="5"/>
        <v>0</v>
      </c>
      <c r="AW66" s="44">
        <v>43831</v>
      </c>
      <c r="AX66">
        <v>-1.933135609985192</v>
      </c>
      <c r="AY66">
        <f t="shared" ref="AY66:AY78" si="7">+(AX66-AVERAGE(AX:AX))/STDEV(AX:AX)</f>
        <v>-0.73068596026127242</v>
      </c>
      <c r="AZ66" s="40">
        <f t="shared" si="4"/>
        <v>0</v>
      </c>
    </row>
    <row r="67" spans="1:52" x14ac:dyDescent="0.25">
      <c r="A67" s="39" t="s">
        <v>159</v>
      </c>
      <c r="C67" s="40">
        <v>-5.1279171457222737E-2</v>
      </c>
      <c r="D67" s="41">
        <v>-8.7590432926856976E-2</v>
      </c>
      <c r="E67" s="41">
        <v>-2.0386056810603719E-2</v>
      </c>
      <c r="F67" s="41">
        <v>-4.8913790515190819E-2</v>
      </c>
      <c r="G67">
        <v>-2.0386056810603719E-2</v>
      </c>
      <c r="H67">
        <v>0</v>
      </c>
      <c r="AD67" s="43">
        <f>+EDATE(AD66,3)</f>
        <v>44713</v>
      </c>
      <c r="AE67" s="38">
        <v>60.11</v>
      </c>
      <c r="AF67" s="38">
        <v>40.049999999999997</v>
      </c>
      <c r="AG67" s="38">
        <v>53.93</v>
      </c>
      <c r="AH67" s="38">
        <v>23.51</v>
      </c>
      <c r="AI67" s="38">
        <v>1.48</v>
      </c>
      <c r="AJ67">
        <f t="shared" si="6"/>
        <v>1.6669782424001232</v>
      </c>
      <c r="AK67">
        <f t="shared" si="6"/>
        <v>-0.99261982533448256</v>
      </c>
      <c r="AL67">
        <f t="shared" si="6"/>
        <v>1.9289238713098811</v>
      </c>
      <c r="AM67">
        <f t="shared" si="6"/>
        <v>0.99261982533448256</v>
      </c>
      <c r="AN67">
        <f t="shared" si="6"/>
        <v>1.4798851476990502</v>
      </c>
      <c r="AO67" s="40">
        <f t="shared" si="5"/>
        <v>0</v>
      </c>
      <c r="AP67" s="40">
        <f t="shared" si="5"/>
        <v>0</v>
      </c>
      <c r="AQ67" s="40">
        <f t="shared" si="5"/>
        <v>0</v>
      </c>
      <c r="AR67" s="40">
        <f t="shared" si="5"/>
        <v>0</v>
      </c>
      <c r="AS67" s="40">
        <f t="shared" si="5"/>
        <v>0</v>
      </c>
      <c r="AW67" s="44">
        <v>43922</v>
      </c>
      <c r="AX67">
        <v>-5.3380368659427715</v>
      </c>
      <c r="AY67">
        <f t="shared" si="7"/>
        <v>-2.0066920315756214</v>
      </c>
      <c r="AZ67" s="40">
        <f t="shared" ref="AZ67:AZ78" si="8">$X$2+$X$3*AY67</f>
        <v>0</v>
      </c>
    </row>
    <row r="68" spans="1:52" x14ac:dyDescent="0.25">
      <c r="A68" s="39" t="s">
        <v>160</v>
      </c>
      <c r="C68" s="40">
        <v>-3.660505746203889E-2</v>
      </c>
      <c r="D68" s="41">
        <v>-8.0456125242527987E-2</v>
      </c>
      <c r="E68" s="41">
        <v>-2.4624254818291381E-2</v>
      </c>
      <c r="F68" s="41">
        <v>-4.5441538704066475E-2</v>
      </c>
      <c r="G68">
        <v>-2.4624254818291381E-2</v>
      </c>
      <c r="H68">
        <v>0</v>
      </c>
      <c r="AD68" s="43">
        <v>44805</v>
      </c>
      <c r="AE68" s="38">
        <v>55.39</v>
      </c>
      <c r="AF68" s="38">
        <v>40.049999999999997</v>
      </c>
      <c r="AG68" s="38">
        <v>53.07</v>
      </c>
      <c r="AH68" s="38">
        <v>23.51</v>
      </c>
      <c r="AI68" s="38">
        <v>1.27</v>
      </c>
      <c r="AJ68">
        <f t="shared" si="6"/>
        <v>1.2747049316871513</v>
      </c>
      <c r="AK68">
        <f t="shared" si="6"/>
        <v>-0.99261982533448256</v>
      </c>
      <c r="AL68">
        <f t="shared" si="6"/>
        <v>1.8743825420537081</v>
      </c>
      <c r="AM68">
        <f t="shared" si="6"/>
        <v>0.99261982533448256</v>
      </c>
      <c r="AN68">
        <f t="shared" si="6"/>
        <v>1.2699014443093202</v>
      </c>
      <c r="AO68" s="40">
        <f t="shared" si="5"/>
        <v>0</v>
      </c>
      <c r="AP68" s="40">
        <f t="shared" si="5"/>
        <v>0</v>
      </c>
      <c r="AQ68" s="40">
        <f t="shared" si="5"/>
        <v>0</v>
      </c>
      <c r="AR68" s="40">
        <f t="shared" si="5"/>
        <v>0</v>
      </c>
      <c r="AS68" s="40">
        <f t="shared" si="5"/>
        <v>0</v>
      </c>
      <c r="AW68" s="44">
        <v>44013</v>
      </c>
      <c r="AX68">
        <v>-3.9886536388557943</v>
      </c>
      <c r="AY68">
        <f t="shared" si="7"/>
        <v>-1.5010030083535679</v>
      </c>
      <c r="AZ68" s="40">
        <f t="shared" si="8"/>
        <v>0</v>
      </c>
    </row>
    <row r="69" spans="1:52" x14ac:dyDescent="0.25">
      <c r="A69" s="39" t="s">
        <v>161</v>
      </c>
      <c r="C69" s="40">
        <v>-4.6954270928059504E-2</v>
      </c>
      <c r="D69" s="41">
        <v>-4.8450808601967335E-2</v>
      </c>
      <c r="E69" s="41">
        <v>-1.6006585535993118E-2</v>
      </c>
      <c r="F69" s="41">
        <v>-3.078141674132542E-2</v>
      </c>
      <c r="G69">
        <v>-1.6006585535993118E-2</v>
      </c>
      <c r="H69">
        <v>0</v>
      </c>
      <c r="AD69" s="43">
        <v>44896</v>
      </c>
      <c r="AE69" s="38">
        <v>54.93</v>
      </c>
      <c r="AF69" s="38">
        <v>40.049999999999997</v>
      </c>
      <c r="AG69" s="38">
        <v>53.76</v>
      </c>
      <c r="AH69" s="38">
        <v>23.51</v>
      </c>
      <c r="AI69" s="38">
        <v>1.03</v>
      </c>
      <c r="AJ69">
        <f t="shared" si="6"/>
        <v>1.2364749056430904</v>
      </c>
      <c r="AK69">
        <f t="shared" si="6"/>
        <v>-0.99261982533448256</v>
      </c>
      <c r="AL69">
        <f t="shared" si="6"/>
        <v>1.9181424457592422</v>
      </c>
      <c r="AM69">
        <f t="shared" si="6"/>
        <v>0.99261982533448256</v>
      </c>
      <c r="AN69">
        <f t="shared" si="6"/>
        <v>1.0299200690067716</v>
      </c>
      <c r="AO69" s="40">
        <f t="shared" si="5"/>
        <v>0</v>
      </c>
      <c r="AP69" s="40">
        <f t="shared" si="5"/>
        <v>0</v>
      </c>
      <c r="AQ69" s="40">
        <f t="shared" si="5"/>
        <v>0</v>
      </c>
      <c r="AR69" s="40">
        <f t="shared" si="5"/>
        <v>0</v>
      </c>
      <c r="AS69" s="40">
        <f t="shared" si="5"/>
        <v>0</v>
      </c>
      <c r="AW69" s="44">
        <v>44105</v>
      </c>
      <c r="AX69">
        <v>-4.9085161347213733</v>
      </c>
      <c r="AY69">
        <f t="shared" si="7"/>
        <v>-1.8457266996633028</v>
      </c>
      <c r="AZ69" s="40">
        <f t="shared" si="8"/>
        <v>0</v>
      </c>
    </row>
    <row r="70" spans="1:52" x14ac:dyDescent="0.25">
      <c r="A70" s="39" t="s">
        <v>162</v>
      </c>
      <c r="B70" s="36">
        <v>2021</v>
      </c>
      <c r="C70" s="40">
        <v>-3.2135883336761144E-2</v>
      </c>
      <c r="D70" s="41">
        <v>-4.2302355844540201E-2</v>
      </c>
      <c r="E70" s="41">
        <v>-1.342943917078443E-2</v>
      </c>
      <c r="F70" s="41">
        <v>-2.5445093036877142E-2</v>
      </c>
      <c r="G70">
        <v>-1.342943917078443E-2</v>
      </c>
      <c r="H70">
        <v>0</v>
      </c>
      <c r="AD70" s="45"/>
      <c r="AW70" s="44">
        <v>44197</v>
      </c>
      <c r="AX70">
        <v>-3.5208899492296606</v>
      </c>
      <c r="AY70">
        <f t="shared" si="7"/>
        <v>-1.3257059107185041</v>
      </c>
      <c r="AZ70" s="40">
        <f t="shared" si="8"/>
        <v>0</v>
      </c>
    </row>
    <row r="71" spans="1:52" x14ac:dyDescent="0.25">
      <c r="A71" t="s">
        <v>163</v>
      </c>
      <c r="C71" s="40">
        <v>-1.9146313532394012E-2</v>
      </c>
      <c r="D71" s="41">
        <v>-3.5038290148579308E-2</v>
      </c>
      <c r="E71" s="41">
        <v>3.7655212452218038E-3</v>
      </c>
      <c r="F71" s="41">
        <v>-1.2221059552881828E-2</v>
      </c>
      <c r="G71">
        <v>0</v>
      </c>
      <c r="H71">
        <v>0</v>
      </c>
      <c r="AD71" s="45"/>
      <c r="AW71" s="44">
        <v>44287</v>
      </c>
      <c r="AX71">
        <v>-2.2529064743465343</v>
      </c>
      <c r="AY71">
        <f t="shared" si="7"/>
        <v>-0.85052190664608407</v>
      </c>
      <c r="AZ71" s="40">
        <f t="shared" si="8"/>
        <v>0</v>
      </c>
    </row>
    <row r="72" spans="1:52" x14ac:dyDescent="0.25">
      <c r="A72" t="s">
        <v>164</v>
      </c>
      <c r="C72" s="40">
        <v>5.3515334588060326E-3</v>
      </c>
      <c r="D72" s="41">
        <v>-1.9576964334792328E-2</v>
      </c>
      <c r="E72" s="41">
        <v>3.4462450835812869E-2</v>
      </c>
      <c r="F72" s="41">
        <v>8.4625803280080885E-3</v>
      </c>
      <c r="G72">
        <v>0</v>
      </c>
      <c r="H72">
        <v>0</v>
      </c>
      <c r="AD72" s="45"/>
      <c r="AW72" s="44">
        <v>44378</v>
      </c>
      <c r="AX72">
        <v>9.0884311753571631E-2</v>
      </c>
      <c r="AY72">
        <f t="shared" si="7"/>
        <v>2.7826993405432293E-2</v>
      </c>
      <c r="AZ72" s="40">
        <f t="shared" si="8"/>
        <v>0</v>
      </c>
    </row>
    <row r="73" spans="1:52" x14ac:dyDescent="0.25">
      <c r="A73" t="s">
        <v>165</v>
      </c>
      <c r="C73" s="40">
        <v>1.1509063787387554E-2</v>
      </c>
      <c r="D73" s="41">
        <v>-4.6093867335787542E-3</v>
      </c>
      <c r="E73" s="41">
        <v>3.4328350573985221E-2</v>
      </c>
      <c r="F73" s="41">
        <v>1.9513973089058296E-2</v>
      </c>
      <c r="G73">
        <v>0</v>
      </c>
      <c r="H73">
        <v>0</v>
      </c>
      <c r="AD73" s="45"/>
      <c r="AW73" s="44">
        <v>44470</v>
      </c>
      <c r="AX73">
        <v>0.70963676220165495</v>
      </c>
      <c r="AY73">
        <f t="shared" si="7"/>
        <v>0.25970798614521756</v>
      </c>
      <c r="AZ73" s="40">
        <f t="shared" si="8"/>
        <v>0</v>
      </c>
    </row>
    <row r="74" spans="1:52" x14ac:dyDescent="0.25">
      <c r="A74" t="s">
        <v>166</v>
      </c>
      <c r="B74" s="36">
        <v>2022</v>
      </c>
      <c r="C74" s="40">
        <v>1.2358156342426346E-2</v>
      </c>
      <c r="D74" s="41">
        <v>1.2358156342426346E-2</v>
      </c>
      <c r="E74" s="41">
        <v>4.3527744234377268E-2</v>
      </c>
      <c r="F74" s="41">
        <v>2.8006520417664129E-2</v>
      </c>
      <c r="G74">
        <v>0</v>
      </c>
      <c r="H74">
        <v>1.2358156342426346E-2</v>
      </c>
      <c r="AD74" s="45"/>
      <c r="AW74" s="44">
        <v>44562</v>
      </c>
      <c r="AX74">
        <v>0.72192040421476678</v>
      </c>
      <c r="AY74">
        <f t="shared" si="7"/>
        <v>0.2643113507095079</v>
      </c>
      <c r="AZ74" s="40">
        <f t="shared" si="8"/>
        <v>0</v>
      </c>
    </row>
    <row r="75" spans="1:52" x14ac:dyDescent="0.25">
      <c r="A75" t="s">
        <v>167</v>
      </c>
      <c r="C75" s="40">
        <v>2.934811901143786E-2</v>
      </c>
      <c r="D75" s="41">
        <v>1.6909070678100102E-2</v>
      </c>
      <c r="E75" s="41">
        <v>5.9932131757693553E-2</v>
      </c>
      <c r="F75" s="41">
        <v>3.7696425137899732E-2</v>
      </c>
      <c r="G75">
        <v>0</v>
      </c>
      <c r="H75">
        <v>1.6909070678100102E-2</v>
      </c>
      <c r="AD75" s="45"/>
      <c r="AW75" s="44">
        <v>44652</v>
      </c>
      <c r="AX75">
        <v>2.4009204758091465</v>
      </c>
      <c r="AY75">
        <f t="shared" si="7"/>
        <v>0.89352615726022899</v>
      </c>
      <c r="AZ75" s="40">
        <f t="shared" si="8"/>
        <v>0</v>
      </c>
    </row>
    <row r="76" spans="1:52" x14ac:dyDescent="0.25">
      <c r="C76" s="40">
        <v>1.6848186244220187E-2</v>
      </c>
      <c r="D76" s="41">
        <v>1.6848186244220187E-2</v>
      </c>
      <c r="E76" s="41">
        <v>5.8386921103799574E-2</v>
      </c>
      <c r="F76" s="41">
        <v>3.6122026925473887E-2</v>
      </c>
      <c r="G76">
        <v>0</v>
      </c>
      <c r="H76">
        <v>1.6848186244220187E-2</v>
      </c>
      <c r="AD76" s="37"/>
      <c r="AW76" s="44">
        <v>44743</v>
      </c>
      <c r="AX76">
        <v>1.2088099815972226</v>
      </c>
      <c r="AY76">
        <f t="shared" si="7"/>
        <v>0.44677598333656099</v>
      </c>
      <c r="AZ76" s="40">
        <f t="shared" si="8"/>
        <v>0</v>
      </c>
    </row>
    <row r="77" spans="1:52" x14ac:dyDescent="0.25">
      <c r="C77" s="40">
        <v>2.3793696314433795E-2</v>
      </c>
      <c r="O77">
        <f>+IF(G77&lt;0,D77-G77,D77)</f>
        <v>0</v>
      </c>
      <c r="P77">
        <f>+IF(H77&gt;0,E77-H77,E77)</f>
        <v>0</v>
      </c>
      <c r="AD77" s="37"/>
      <c r="AW77" s="44">
        <v>44835</v>
      </c>
      <c r="AX77">
        <v>1.8557223710279083</v>
      </c>
      <c r="AY77">
        <f t="shared" si="7"/>
        <v>0.68921007304113235</v>
      </c>
      <c r="AZ77" s="40">
        <f t="shared" si="8"/>
        <v>0</v>
      </c>
    </row>
    <row r="78" spans="1:52" x14ac:dyDescent="0.25">
      <c r="B78" s="36">
        <v>2023</v>
      </c>
      <c r="C78" s="40">
        <v>2.2048214227882359E-2</v>
      </c>
      <c r="O78">
        <f>+IF(G78&lt;0,D78-G78,D78)</f>
        <v>0</v>
      </c>
      <c r="P78">
        <f>+IF(H78&gt;0,E78-H78,E78)</f>
        <v>0</v>
      </c>
      <c r="AD78" s="37"/>
      <c r="AW78" s="44">
        <v>44927</v>
      </c>
      <c r="AX78">
        <v>1.9208363112386151</v>
      </c>
      <c r="AY78">
        <f t="shared" si="7"/>
        <v>0.71361189171081785</v>
      </c>
      <c r="AZ78" s="40">
        <f t="shared" si="8"/>
        <v>0</v>
      </c>
    </row>
    <row r="79" spans="1:52" x14ac:dyDescent="0.25">
      <c r="AD79" s="37"/>
    </row>
    <row r="80" spans="1:52" x14ac:dyDescent="0.25">
      <c r="AD80" s="37"/>
    </row>
    <row r="81" spans="30:30" x14ac:dyDescent="0.25">
      <c r="AD81" s="37"/>
    </row>
    <row r="82" spans="30:30" x14ac:dyDescent="0.25">
      <c r="AD82" s="37"/>
    </row>
    <row r="83" spans="30:30" x14ac:dyDescent="0.25">
      <c r="AD83" s="37"/>
    </row>
    <row r="84" spans="30:30" x14ac:dyDescent="0.25">
      <c r="AD84" s="37"/>
    </row>
    <row r="85" spans="30:30" x14ac:dyDescent="0.25">
      <c r="AD85" s="37"/>
    </row>
    <row r="86" spans="30:30" x14ac:dyDescent="0.25">
      <c r="AD86" s="37"/>
    </row>
    <row r="87" spans="30:30" x14ac:dyDescent="0.25">
      <c r="AD87" s="37"/>
    </row>
    <row r="88" spans="30:30" x14ac:dyDescent="0.25">
      <c r="AD88" s="37"/>
    </row>
    <row r="89" spans="30:30" x14ac:dyDescent="0.25">
      <c r="AD89" s="37"/>
    </row>
    <row r="90" spans="30:30" x14ac:dyDescent="0.25">
      <c r="AD90" s="37"/>
    </row>
    <row r="91" spans="30:30" x14ac:dyDescent="0.25">
      <c r="AD91" s="37"/>
    </row>
    <row r="92" spans="30:30" x14ac:dyDescent="0.25">
      <c r="AD92" s="37"/>
    </row>
    <row r="93" spans="30:30" x14ac:dyDescent="0.25">
      <c r="AD93" s="37"/>
    </row>
    <row r="94" spans="30:30" x14ac:dyDescent="0.25">
      <c r="AD94" s="37"/>
    </row>
    <row r="95" spans="30:30" x14ac:dyDescent="0.25">
      <c r="AD95" s="37"/>
    </row>
    <row r="96" spans="30:30" x14ac:dyDescent="0.25">
      <c r="AD96" s="37"/>
    </row>
    <row r="97" spans="30:30" x14ac:dyDescent="0.25">
      <c r="AD97" s="37"/>
    </row>
    <row r="98" spans="30:30" x14ac:dyDescent="0.25">
      <c r="AD98" s="37"/>
    </row>
    <row r="99" spans="30:30" x14ac:dyDescent="0.25">
      <c r="AD99" s="37"/>
    </row>
    <row r="100" spans="30:30" x14ac:dyDescent="0.25">
      <c r="AD100" s="37"/>
    </row>
    <row r="101" spans="30:30" x14ac:dyDescent="0.25">
      <c r="AD101" s="37"/>
    </row>
    <row r="102" spans="30:30" x14ac:dyDescent="0.25">
      <c r="AD102" s="37"/>
    </row>
    <row r="103" spans="30:30" x14ac:dyDescent="0.25">
      <c r="AD103" s="37"/>
    </row>
    <row r="104" spans="30:30" x14ac:dyDescent="0.25">
      <c r="AD104" s="37"/>
    </row>
    <row r="105" spans="30:30" x14ac:dyDescent="0.25">
      <c r="AD105" s="37"/>
    </row>
    <row r="106" spans="30:30" x14ac:dyDescent="0.25">
      <c r="AD106" s="37"/>
    </row>
    <row r="107" spans="30:30" x14ac:dyDescent="0.25">
      <c r="AD107" s="37"/>
    </row>
    <row r="108" spans="30:30" x14ac:dyDescent="0.25">
      <c r="AD108" s="37"/>
    </row>
    <row r="109" spans="30:30" x14ac:dyDescent="0.25">
      <c r="AD109" s="37"/>
    </row>
    <row r="110" spans="30:30" x14ac:dyDescent="0.25">
      <c r="AD110" s="37"/>
    </row>
    <row r="111" spans="30:30" x14ac:dyDescent="0.25">
      <c r="AD111" s="37"/>
    </row>
    <row r="112" spans="30:30" x14ac:dyDescent="0.25">
      <c r="AD112" s="37"/>
    </row>
    <row r="113" spans="30:30" x14ac:dyDescent="0.25">
      <c r="AD113" s="37"/>
    </row>
    <row r="114" spans="30:30" x14ac:dyDescent="0.25">
      <c r="AD114" s="37"/>
    </row>
    <row r="115" spans="30:30" x14ac:dyDescent="0.25">
      <c r="AD115" s="37"/>
    </row>
    <row r="116" spans="30:30" x14ac:dyDescent="0.25">
      <c r="AD116" s="37"/>
    </row>
    <row r="117" spans="30:30" x14ac:dyDescent="0.25">
      <c r="AD117" s="37"/>
    </row>
    <row r="118" spans="30:30" x14ac:dyDescent="0.25">
      <c r="AD118" s="37"/>
    </row>
    <row r="119" spans="30:30" x14ac:dyDescent="0.25">
      <c r="AD119" s="37"/>
    </row>
    <row r="120" spans="30:30" x14ac:dyDescent="0.25">
      <c r="AD120" s="37"/>
    </row>
    <row r="121" spans="30:30" x14ac:dyDescent="0.25">
      <c r="AD121" s="37"/>
    </row>
    <row r="122" spans="30:30" x14ac:dyDescent="0.25">
      <c r="AD122" s="37"/>
    </row>
    <row r="123" spans="30:30" x14ac:dyDescent="0.25">
      <c r="AD123" s="37"/>
    </row>
    <row r="124" spans="30:30" x14ac:dyDescent="0.25">
      <c r="AD124" s="37"/>
    </row>
    <row r="125" spans="30:30" x14ac:dyDescent="0.25">
      <c r="AD125" s="37"/>
    </row>
    <row r="126" spans="30:30" x14ac:dyDescent="0.25">
      <c r="AD126" s="37"/>
    </row>
    <row r="127" spans="30:30" x14ac:dyDescent="0.25">
      <c r="AD127" s="37"/>
    </row>
    <row r="128" spans="30:30" x14ac:dyDescent="0.25">
      <c r="AD128" s="37"/>
    </row>
    <row r="129" spans="30:30" x14ac:dyDescent="0.25">
      <c r="AD129" s="37"/>
    </row>
    <row r="130" spans="30:30" x14ac:dyDescent="0.25">
      <c r="AD130" s="37"/>
    </row>
    <row r="131" spans="30:30" x14ac:dyDescent="0.25">
      <c r="AD131" s="37"/>
    </row>
    <row r="132" spans="30:30" x14ac:dyDescent="0.25">
      <c r="AD132" s="37"/>
    </row>
    <row r="133" spans="30:30" x14ac:dyDescent="0.25">
      <c r="AD133" s="37"/>
    </row>
    <row r="134" spans="30:30" x14ac:dyDescent="0.25">
      <c r="AD134" s="37"/>
    </row>
    <row r="135" spans="30:30" x14ac:dyDescent="0.25">
      <c r="AD135" s="37"/>
    </row>
    <row r="136" spans="30:30" x14ac:dyDescent="0.25">
      <c r="AD136" s="37"/>
    </row>
    <row r="137" spans="30:30" x14ac:dyDescent="0.25">
      <c r="AD137" s="37"/>
    </row>
    <row r="138" spans="30:30" x14ac:dyDescent="0.25">
      <c r="AD138" s="37"/>
    </row>
    <row r="139" spans="30:30" x14ac:dyDescent="0.25">
      <c r="AD139" s="37"/>
    </row>
    <row r="140" spans="30:30" x14ac:dyDescent="0.25">
      <c r="AD140" s="37"/>
    </row>
    <row r="141" spans="30:30" x14ac:dyDescent="0.25">
      <c r="AD141" s="37"/>
    </row>
    <row r="142" spans="30:30" x14ac:dyDescent="0.25">
      <c r="AD142" s="37"/>
    </row>
    <row r="143" spans="30:30" x14ac:dyDescent="0.25">
      <c r="AD143" s="37"/>
    </row>
    <row r="144" spans="30:30" x14ac:dyDescent="0.25">
      <c r="AD144" s="37"/>
    </row>
    <row r="145" spans="30:30" x14ac:dyDescent="0.25">
      <c r="AD145" s="37"/>
    </row>
    <row r="146" spans="30:30" x14ac:dyDescent="0.25">
      <c r="AD146" s="37"/>
    </row>
    <row r="147" spans="30:30" x14ac:dyDescent="0.25">
      <c r="AD147" s="37"/>
    </row>
    <row r="148" spans="30:30" x14ac:dyDescent="0.25">
      <c r="AD148" s="37"/>
    </row>
    <row r="149" spans="30:30" x14ac:dyDescent="0.25">
      <c r="AD149" s="37"/>
    </row>
    <row r="150" spans="30:30" x14ac:dyDescent="0.25">
      <c r="AD150" s="37"/>
    </row>
    <row r="151" spans="30:30" x14ac:dyDescent="0.25">
      <c r="AD151" s="37"/>
    </row>
    <row r="152" spans="30:30" x14ac:dyDescent="0.25">
      <c r="AD152" s="37"/>
    </row>
    <row r="153" spans="30:30" x14ac:dyDescent="0.25">
      <c r="AD153" s="37"/>
    </row>
    <row r="154" spans="30:30" x14ac:dyDescent="0.25">
      <c r="AD154" s="37"/>
    </row>
    <row r="155" spans="30:30" x14ac:dyDescent="0.25">
      <c r="AD155" s="37"/>
    </row>
    <row r="156" spans="30:30" x14ac:dyDescent="0.25">
      <c r="AD156" s="37"/>
    </row>
    <row r="157" spans="30:30" x14ac:dyDescent="0.25">
      <c r="AD157" s="37"/>
    </row>
    <row r="158" spans="30:30" x14ac:dyDescent="0.25">
      <c r="AD158" s="37"/>
    </row>
    <row r="159" spans="30:30" x14ac:dyDescent="0.25">
      <c r="AD159" s="37"/>
    </row>
    <row r="160" spans="30:30" x14ac:dyDescent="0.25">
      <c r="AD160" s="37"/>
    </row>
    <row r="161" spans="30:30" x14ac:dyDescent="0.25">
      <c r="AD161" s="37"/>
    </row>
    <row r="162" spans="30:30" x14ac:dyDescent="0.25">
      <c r="AD162" s="37"/>
    </row>
    <row r="163" spans="30:30" x14ac:dyDescent="0.25">
      <c r="AD163" s="37"/>
    </row>
    <row r="164" spans="30:30" x14ac:dyDescent="0.25">
      <c r="AD164" s="37"/>
    </row>
    <row r="165" spans="30:30" x14ac:dyDescent="0.25">
      <c r="AD165" s="37"/>
    </row>
    <row r="166" spans="30:30" x14ac:dyDescent="0.25">
      <c r="AD166" s="37"/>
    </row>
    <row r="167" spans="30:30" x14ac:dyDescent="0.25">
      <c r="AD167" s="37"/>
    </row>
    <row r="168" spans="30:30" x14ac:dyDescent="0.25">
      <c r="AD168" s="37"/>
    </row>
    <row r="169" spans="30:30" x14ac:dyDescent="0.25">
      <c r="AD169" s="37"/>
    </row>
    <row r="170" spans="30:30" x14ac:dyDescent="0.25">
      <c r="AD170" s="37"/>
    </row>
    <row r="171" spans="30:30" x14ac:dyDescent="0.25">
      <c r="AD171" s="37"/>
    </row>
    <row r="172" spans="30:30" x14ac:dyDescent="0.25">
      <c r="AD172" s="37"/>
    </row>
    <row r="173" spans="30:30" x14ac:dyDescent="0.25">
      <c r="AD173" s="37"/>
    </row>
    <row r="174" spans="30:30" x14ac:dyDescent="0.25">
      <c r="AD174" s="37"/>
    </row>
    <row r="175" spans="30:30" x14ac:dyDescent="0.25">
      <c r="AD175" s="37"/>
    </row>
    <row r="176" spans="30:30" x14ac:dyDescent="0.25">
      <c r="AD176" s="37"/>
    </row>
    <row r="177" spans="30:30" x14ac:dyDescent="0.25">
      <c r="AD177" s="37"/>
    </row>
    <row r="178" spans="30:30" x14ac:dyDescent="0.25">
      <c r="AD178" s="37"/>
    </row>
    <row r="179" spans="30:30" x14ac:dyDescent="0.25">
      <c r="AD179" s="37"/>
    </row>
    <row r="180" spans="30:30" x14ac:dyDescent="0.25">
      <c r="AD180" s="37"/>
    </row>
    <row r="181" spans="30:30" x14ac:dyDescent="0.25">
      <c r="AD181" s="37"/>
    </row>
    <row r="182" spans="30:30" x14ac:dyDescent="0.25">
      <c r="AD182" s="37"/>
    </row>
    <row r="183" spans="30:30" x14ac:dyDescent="0.25">
      <c r="AD183" s="37"/>
    </row>
    <row r="184" spans="30:30" x14ac:dyDescent="0.25">
      <c r="AD184" s="37"/>
    </row>
    <row r="185" spans="30:30" x14ac:dyDescent="0.25">
      <c r="AD185" s="37"/>
    </row>
    <row r="186" spans="30:30" x14ac:dyDescent="0.25">
      <c r="AD186" s="37"/>
    </row>
    <row r="187" spans="30:30" x14ac:dyDescent="0.25">
      <c r="AD187" s="37"/>
    </row>
    <row r="188" spans="30:30" x14ac:dyDescent="0.25">
      <c r="AD188" s="37"/>
    </row>
    <row r="189" spans="30:30" x14ac:dyDescent="0.25">
      <c r="AD189" s="37"/>
    </row>
    <row r="190" spans="30:30" x14ac:dyDescent="0.25">
      <c r="AD190" s="37"/>
    </row>
    <row r="191" spans="30:30" x14ac:dyDescent="0.25">
      <c r="AD191" s="37"/>
    </row>
    <row r="192" spans="30:30" x14ac:dyDescent="0.25">
      <c r="AD192" s="37"/>
    </row>
    <row r="193" spans="30:30" x14ac:dyDescent="0.25">
      <c r="AD193" s="37"/>
    </row>
    <row r="194" spans="30:30" x14ac:dyDescent="0.25">
      <c r="AD194" s="37"/>
    </row>
    <row r="195" spans="30:30" x14ac:dyDescent="0.25">
      <c r="AD195" s="37"/>
    </row>
    <row r="196" spans="30:30" x14ac:dyDescent="0.25">
      <c r="AD196" s="37"/>
    </row>
    <row r="197" spans="30:30" x14ac:dyDescent="0.25">
      <c r="AD197" s="37"/>
    </row>
    <row r="198" spans="30:30" x14ac:dyDescent="0.25">
      <c r="AD198" s="37"/>
    </row>
    <row r="199" spans="30:30" x14ac:dyDescent="0.25">
      <c r="AD199" s="37"/>
    </row>
    <row r="200" spans="30:30" x14ac:dyDescent="0.25">
      <c r="AD200" s="37"/>
    </row>
    <row r="201" spans="30:30" x14ac:dyDescent="0.25">
      <c r="AD201" s="37"/>
    </row>
    <row r="202" spans="30:30" x14ac:dyDescent="0.25">
      <c r="AD202" s="37"/>
    </row>
    <row r="203" spans="30:30" x14ac:dyDescent="0.25">
      <c r="AD203" s="37"/>
    </row>
    <row r="204" spans="30:30" x14ac:dyDescent="0.25">
      <c r="AD204" s="37"/>
    </row>
    <row r="205" spans="30:30" x14ac:dyDescent="0.25">
      <c r="AD205" s="37"/>
    </row>
    <row r="206" spans="30:30" x14ac:dyDescent="0.25">
      <c r="AD206" s="37"/>
    </row>
    <row r="207" spans="30:30" x14ac:dyDescent="0.25">
      <c r="AD207" s="37"/>
    </row>
    <row r="208" spans="30:30" x14ac:dyDescent="0.25">
      <c r="AD208" s="37"/>
    </row>
    <row r="209" spans="30:30" x14ac:dyDescent="0.25">
      <c r="AD209" s="37"/>
    </row>
    <row r="210" spans="30:30" x14ac:dyDescent="0.25">
      <c r="AD210" s="37"/>
    </row>
    <row r="211" spans="30:30" x14ac:dyDescent="0.25">
      <c r="AD211" s="37"/>
    </row>
    <row r="212" spans="30:30" x14ac:dyDescent="0.25">
      <c r="AD212" s="37"/>
    </row>
    <row r="213" spans="30:30" x14ac:dyDescent="0.25">
      <c r="AD213" s="37"/>
    </row>
    <row r="214" spans="30:30" x14ac:dyDescent="0.25">
      <c r="AD214" s="37"/>
    </row>
    <row r="215" spans="30:30" x14ac:dyDescent="0.25">
      <c r="AD215" s="37"/>
    </row>
    <row r="216" spans="30:30" x14ac:dyDescent="0.25">
      <c r="AD216" s="37"/>
    </row>
    <row r="217" spans="30:30" x14ac:dyDescent="0.25">
      <c r="AD217" s="37"/>
    </row>
    <row r="218" spans="30:30" x14ac:dyDescent="0.25">
      <c r="AD218" s="37"/>
    </row>
    <row r="219" spans="30:30" x14ac:dyDescent="0.25">
      <c r="AD219" s="37"/>
    </row>
    <row r="220" spans="30:30" x14ac:dyDescent="0.25">
      <c r="AD220" s="37"/>
    </row>
    <row r="221" spans="30:30" x14ac:dyDescent="0.25">
      <c r="AD221" s="37"/>
    </row>
    <row r="222" spans="30:30" x14ac:dyDescent="0.25">
      <c r="AD222" s="37"/>
    </row>
    <row r="223" spans="30:30" x14ac:dyDescent="0.25">
      <c r="AD223" s="37"/>
    </row>
    <row r="224" spans="30:30" x14ac:dyDescent="0.25">
      <c r="AD224" s="37"/>
    </row>
    <row r="225" spans="30:30" x14ac:dyDescent="0.25">
      <c r="AD225" s="37"/>
    </row>
    <row r="226" spans="30:30" x14ac:dyDescent="0.25">
      <c r="AD226" s="37"/>
    </row>
    <row r="227" spans="30:30" x14ac:dyDescent="0.25">
      <c r="AD227" s="37"/>
    </row>
    <row r="228" spans="30:30" x14ac:dyDescent="0.25">
      <c r="AD228" s="37"/>
    </row>
    <row r="229" spans="30:30" x14ac:dyDescent="0.25">
      <c r="AD229" s="37"/>
    </row>
    <row r="230" spans="30:30" x14ac:dyDescent="0.25">
      <c r="AD230" s="37"/>
    </row>
    <row r="231" spans="30:30" x14ac:dyDescent="0.25">
      <c r="AD231" s="37"/>
    </row>
    <row r="232" spans="30:30" x14ac:dyDescent="0.25">
      <c r="AD232" s="37"/>
    </row>
    <row r="233" spans="30:30" x14ac:dyDescent="0.25">
      <c r="AD233" s="37"/>
    </row>
    <row r="234" spans="30:30" x14ac:dyDescent="0.25">
      <c r="AD234" s="37"/>
    </row>
    <row r="235" spans="30:30" x14ac:dyDescent="0.25">
      <c r="AD235" s="37"/>
    </row>
    <row r="236" spans="30:30" x14ac:dyDescent="0.25">
      <c r="AD236" s="37"/>
    </row>
    <row r="237" spans="30:30" x14ac:dyDescent="0.25">
      <c r="AD237" s="37"/>
    </row>
    <row r="238" spans="30:30" x14ac:dyDescent="0.25">
      <c r="AD238" s="37"/>
    </row>
    <row r="239" spans="30:30" x14ac:dyDescent="0.25">
      <c r="AD239" s="37"/>
    </row>
    <row r="240" spans="30:30" x14ac:dyDescent="0.25">
      <c r="AD240" s="37"/>
    </row>
    <row r="241" spans="30:30" x14ac:dyDescent="0.25">
      <c r="AD241" s="37"/>
    </row>
    <row r="242" spans="30:30" x14ac:dyDescent="0.25">
      <c r="AD242" s="37"/>
    </row>
    <row r="243" spans="30:30" x14ac:dyDescent="0.25">
      <c r="AD243" s="37"/>
    </row>
    <row r="244" spans="30:30" x14ac:dyDescent="0.25">
      <c r="AD244" s="37"/>
    </row>
    <row r="245" spans="30:30" x14ac:dyDescent="0.25">
      <c r="AD245" s="37"/>
    </row>
    <row r="246" spans="30:30" x14ac:dyDescent="0.25">
      <c r="AD246" s="37"/>
    </row>
    <row r="247" spans="30:30" x14ac:dyDescent="0.25">
      <c r="AD247" s="37"/>
    </row>
    <row r="248" spans="30:30" x14ac:dyDescent="0.25">
      <c r="AD248" s="37"/>
    </row>
    <row r="249" spans="30:30" x14ac:dyDescent="0.25">
      <c r="AD249" s="37"/>
    </row>
    <row r="250" spans="30:30" x14ac:dyDescent="0.25">
      <c r="AD250" s="37"/>
    </row>
    <row r="251" spans="30:30" x14ac:dyDescent="0.25">
      <c r="AD251" s="37"/>
    </row>
    <row r="252" spans="30:30" x14ac:dyDescent="0.25">
      <c r="AD252" s="37"/>
    </row>
    <row r="253" spans="30:30" x14ac:dyDescent="0.25">
      <c r="AD253" s="37"/>
    </row>
    <row r="254" spans="30:30" x14ac:dyDescent="0.25">
      <c r="AD254" s="37"/>
    </row>
    <row r="255" spans="30:30" x14ac:dyDescent="0.25">
      <c r="AD255" s="37"/>
    </row>
    <row r="256" spans="30:30" x14ac:dyDescent="0.25">
      <c r="AD256" s="37"/>
    </row>
    <row r="257" spans="30:30" x14ac:dyDescent="0.25">
      <c r="AD257" s="37"/>
    </row>
    <row r="258" spans="30:30" x14ac:dyDescent="0.25">
      <c r="AD258" s="37"/>
    </row>
    <row r="259" spans="30:30" x14ac:dyDescent="0.25">
      <c r="AD259" s="37"/>
    </row>
    <row r="260" spans="30:30" x14ac:dyDescent="0.25">
      <c r="AD260" s="37"/>
    </row>
    <row r="261" spans="30:30" x14ac:dyDescent="0.25">
      <c r="AD261" s="37"/>
    </row>
    <row r="262" spans="30:30" x14ac:dyDescent="0.25">
      <c r="AD262" s="37"/>
    </row>
    <row r="263" spans="30:30" x14ac:dyDescent="0.25">
      <c r="AD263" s="37"/>
    </row>
    <row r="264" spans="30:30" x14ac:dyDescent="0.25">
      <c r="AD264" s="37"/>
    </row>
    <row r="265" spans="30:30" x14ac:dyDescent="0.25">
      <c r="AD265" s="37"/>
    </row>
    <row r="266" spans="30:30" x14ac:dyDescent="0.25">
      <c r="AD266" s="37"/>
    </row>
    <row r="267" spans="30:30" x14ac:dyDescent="0.25">
      <c r="AD267" s="37"/>
    </row>
    <row r="268" spans="30:30" x14ac:dyDescent="0.25">
      <c r="AD268" s="37"/>
    </row>
    <row r="269" spans="30:30" x14ac:dyDescent="0.25">
      <c r="AD269" s="37"/>
    </row>
    <row r="270" spans="30:30" x14ac:dyDescent="0.25">
      <c r="AD270" s="37"/>
    </row>
    <row r="271" spans="30:30" x14ac:dyDescent="0.25">
      <c r="AD271" s="37"/>
    </row>
    <row r="272" spans="30:30" x14ac:dyDescent="0.25">
      <c r="AD272" s="37"/>
    </row>
    <row r="273" spans="30:30" x14ac:dyDescent="0.25">
      <c r="AD273" s="37"/>
    </row>
    <row r="274" spans="30:30" x14ac:dyDescent="0.25">
      <c r="AD274" s="37"/>
    </row>
    <row r="275" spans="30:30" x14ac:dyDescent="0.25">
      <c r="AD275" s="37"/>
    </row>
    <row r="276" spans="30:30" x14ac:dyDescent="0.25">
      <c r="AD276" s="37"/>
    </row>
    <row r="277" spans="30:30" x14ac:dyDescent="0.25">
      <c r="AD277" s="37"/>
    </row>
    <row r="278" spans="30:30" x14ac:dyDescent="0.25">
      <c r="AD278" s="37"/>
    </row>
    <row r="279" spans="30:30" x14ac:dyDescent="0.25">
      <c r="AD279" s="37"/>
    </row>
    <row r="280" spans="30:30" x14ac:dyDescent="0.25">
      <c r="AD280" s="37"/>
    </row>
    <row r="281" spans="30:30" x14ac:dyDescent="0.25">
      <c r="AD281" s="37"/>
    </row>
    <row r="282" spans="30:30" x14ac:dyDescent="0.25">
      <c r="AD282" s="37"/>
    </row>
    <row r="283" spans="30:30" x14ac:dyDescent="0.25">
      <c r="AD283" s="37"/>
    </row>
    <row r="284" spans="30:30" x14ac:dyDescent="0.25">
      <c r="AD284" s="37"/>
    </row>
    <row r="285" spans="30:30" x14ac:dyDescent="0.25">
      <c r="AD285" s="37"/>
    </row>
    <row r="286" spans="30:30" x14ac:dyDescent="0.25">
      <c r="AD286" s="37"/>
    </row>
    <row r="287" spans="30:30" x14ac:dyDescent="0.25">
      <c r="AD287" s="37"/>
    </row>
    <row r="288" spans="30:30" x14ac:dyDescent="0.25">
      <c r="AD288" s="37"/>
    </row>
    <row r="289" spans="30:30" x14ac:dyDescent="0.25">
      <c r="AD289" s="37"/>
    </row>
    <row r="290" spans="30:30" x14ac:dyDescent="0.25">
      <c r="AD290" s="37"/>
    </row>
    <row r="291" spans="30:30" x14ac:dyDescent="0.25">
      <c r="AD291" s="37"/>
    </row>
    <row r="292" spans="30:30" x14ac:dyDescent="0.25">
      <c r="AD292" s="37"/>
    </row>
    <row r="293" spans="30:30" x14ac:dyDescent="0.25">
      <c r="AD293" s="37"/>
    </row>
    <row r="294" spans="30:30" x14ac:dyDescent="0.25">
      <c r="AD294" s="37"/>
    </row>
    <row r="295" spans="30:30" x14ac:dyDescent="0.25">
      <c r="AD295" s="37"/>
    </row>
    <row r="296" spans="30:30" x14ac:dyDescent="0.25">
      <c r="AD296" s="37"/>
    </row>
    <row r="297" spans="30:30" x14ac:dyDescent="0.25">
      <c r="AD297" s="37"/>
    </row>
    <row r="298" spans="30:30" x14ac:dyDescent="0.25">
      <c r="AD298" s="37"/>
    </row>
    <row r="299" spans="30:30" x14ac:dyDescent="0.25">
      <c r="AD299" s="37"/>
    </row>
    <row r="300" spans="30:30" x14ac:dyDescent="0.25">
      <c r="AD300" s="37"/>
    </row>
    <row r="301" spans="30:30" x14ac:dyDescent="0.25">
      <c r="AD301" s="37"/>
    </row>
    <row r="302" spans="30:30" x14ac:dyDescent="0.25">
      <c r="AD302" s="37"/>
    </row>
    <row r="303" spans="30:30" x14ac:dyDescent="0.25">
      <c r="AD303" s="37"/>
    </row>
    <row r="304" spans="30:30" x14ac:dyDescent="0.25">
      <c r="AD304" s="37"/>
    </row>
    <row r="305" spans="30:30" x14ac:dyDescent="0.25">
      <c r="AD305" s="37"/>
    </row>
    <row r="306" spans="30:30" x14ac:dyDescent="0.25">
      <c r="AD306" s="37"/>
    </row>
    <row r="307" spans="30:30" x14ac:dyDescent="0.25">
      <c r="AD307" s="37"/>
    </row>
    <row r="308" spans="30:30" x14ac:dyDescent="0.25">
      <c r="AD308" s="37"/>
    </row>
    <row r="309" spans="30:30" x14ac:dyDescent="0.25">
      <c r="AD309" s="37"/>
    </row>
    <row r="310" spans="30:30" x14ac:dyDescent="0.25">
      <c r="AD310" s="37"/>
    </row>
    <row r="311" spans="30:30" x14ac:dyDescent="0.25">
      <c r="AD311" s="37"/>
    </row>
    <row r="312" spans="30:30" x14ac:dyDescent="0.25">
      <c r="AD312" s="37"/>
    </row>
    <row r="313" spans="30:30" x14ac:dyDescent="0.25">
      <c r="AD313" s="37"/>
    </row>
    <row r="314" spans="30:30" x14ac:dyDescent="0.25">
      <c r="AD314" s="37"/>
    </row>
    <row r="315" spans="30:30" x14ac:dyDescent="0.25">
      <c r="AD315" s="37"/>
    </row>
    <row r="316" spans="30:30" x14ac:dyDescent="0.25">
      <c r="AD316" s="37"/>
    </row>
    <row r="317" spans="30:30" x14ac:dyDescent="0.25">
      <c r="AD317" s="37"/>
    </row>
    <row r="318" spans="30:30" x14ac:dyDescent="0.25">
      <c r="AD318" s="37"/>
    </row>
    <row r="319" spans="30:30" x14ac:dyDescent="0.25">
      <c r="AD319" s="37"/>
    </row>
    <row r="320" spans="30:30" x14ac:dyDescent="0.25">
      <c r="AD320" s="37"/>
    </row>
    <row r="321" spans="30:30" x14ac:dyDescent="0.25">
      <c r="AD321" s="37"/>
    </row>
    <row r="322" spans="30:30" x14ac:dyDescent="0.25">
      <c r="AD322" s="37"/>
    </row>
    <row r="323" spans="30:30" x14ac:dyDescent="0.25">
      <c r="AD323" s="37"/>
    </row>
    <row r="324" spans="30:30" x14ac:dyDescent="0.25">
      <c r="AD324" s="37"/>
    </row>
    <row r="325" spans="30:30" x14ac:dyDescent="0.25">
      <c r="AD325" s="37"/>
    </row>
    <row r="326" spans="30:30" x14ac:dyDescent="0.25">
      <c r="AD326" s="37"/>
    </row>
    <row r="327" spans="30:30" x14ac:dyDescent="0.25">
      <c r="AD327" s="37"/>
    </row>
    <row r="328" spans="30:30" x14ac:dyDescent="0.25">
      <c r="AD328" s="37"/>
    </row>
    <row r="329" spans="30:30" x14ac:dyDescent="0.25">
      <c r="AD329" s="37"/>
    </row>
    <row r="330" spans="30:30" x14ac:dyDescent="0.25">
      <c r="AD330" s="37"/>
    </row>
    <row r="331" spans="30:30" x14ac:dyDescent="0.25">
      <c r="AD331" s="37"/>
    </row>
    <row r="332" spans="30:30" x14ac:dyDescent="0.25">
      <c r="AD332" s="37"/>
    </row>
    <row r="333" spans="30:30" x14ac:dyDescent="0.25">
      <c r="AD333" s="37"/>
    </row>
    <row r="334" spans="30:30" x14ac:dyDescent="0.25">
      <c r="AD334" s="37"/>
    </row>
    <row r="335" spans="30:30" x14ac:dyDescent="0.25">
      <c r="AD335" s="37"/>
    </row>
    <row r="336" spans="30:30" x14ac:dyDescent="0.25">
      <c r="AD336" s="37"/>
    </row>
    <row r="337" spans="30:30" x14ac:dyDescent="0.25">
      <c r="AD337" s="37"/>
    </row>
    <row r="338" spans="30:30" x14ac:dyDescent="0.25">
      <c r="AD338" s="37"/>
    </row>
    <row r="339" spans="30:30" x14ac:dyDescent="0.25">
      <c r="AD339" s="37"/>
    </row>
    <row r="340" spans="30:30" x14ac:dyDescent="0.25">
      <c r="AD340" s="37"/>
    </row>
    <row r="341" spans="30:30" x14ac:dyDescent="0.25">
      <c r="AD341" s="37"/>
    </row>
    <row r="342" spans="30:30" x14ac:dyDescent="0.25">
      <c r="AD342" s="37"/>
    </row>
    <row r="343" spans="30:30" x14ac:dyDescent="0.25">
      <c r="AD343" s="37"/>
    </row>
    <row r="344" spans="30:30" x14ac:dyDescent="0.25">
      <c r="AD344" s="37"/>
    </row>
    <row r="345" spans="30:30" x14ac:dyDescent="0.25">
      <c r="AD345" s="37"/>
    </row>
    <row r="346" spans="30:30" x14ac:dyDescent="0.25">
      <c r="AD346" s="37"/>
    </row>
    <row r="347" spans="30:30" x14ac:dyDescent="0.25">
      <c r="AD347" s="37"/>
    </row>
    <row r="348" spans="30:30" x14ac:dyDescent="0.25">
      <c r="AD348" s="37"/>
    </row>
    <row r="349" spans="30:30" x14ac:dyDescent="0.25">
      <c r="AD349" s="37"/>
    </row>
    <row r="350" spans="30:30" x14ac:dyDescent="0.25">
      <c r="AD350" s="37"/>
    </row>
    <row r="351" spans="30:30" x14ac:dyDescent="0.25">
      <c r="AD351" s="37"/>
    </row>
    <row r="352" spans="30:30" x14ac:dyDescent="0.25">
      <c r="AD352" s="37"/>
    </row>
    <row r="353" spans="30:30" x14ac:dyDescent="0.25">
      <c r="AD353" s="37"/>
    </row>
    <row r="354" spans="30:30" x14ac:dyDescent="0.25">
      <c r="AD354" s="37"/>
    </row>
    <row r="355" spans="30:30" x14ac:dyDescent="0.25">
      <c r="AD355" s="37"/>
    </row>
    <row r="356" spans="30:30" x14ac:dyDescent="0.25">
      <c r="AD356" s="37"/>
    </row>
    <row r="357" spans="30:30" x14ac:dyDescent="0.25">
      <c r="AD357" s="37"/>
    </row>
    <row r="358" spans="30:30" x14ac:dyDescent="0.25">
      <c r="AD358" s="37"/>
    </row>
    <row r="359" spans="30:30" x14ac:dyDescent="0.25">
      <c r="AD359" s="37"/>
    </row>
    <row r="360" spans="30:30" x14ac:dyDescent="0.25">
      <c r="AD360" s="37"/>
    </row>
    <row r="361" spans="30:30" x14ac:dyDescent="0.25">
      <c r="AD361" s="37"/>
    </row>
    <row r="362" spans="30:30" x14ac:dyDescent="0.25">
      <c r="AD362" s="37"/>
    </row>
    <row r="363" spans="30:30" x14ac:dyDescent="0.25">
      <c r="AD363" s="37"/>
    </row>
    <row r="364" spans="30:30" x14ac:dyDescent="0.25">
      <c r="AD364" s="37"/>
    </row>
    <row r="365" spans="30:30" x14ac:dyDescent="0.25">
      <c r="AD365" s="37"/>
    </row>
    <row r="366" spans="30:30" x14ac:dyDescent="0.25">
      <c r="AD366" s="37"/>
    </row>
    <row r="367" spans="30:30" x14ac:dyDescent="0.25">
      <c r="AD367" s="37"/>
    </row>
    <row r="368" spans="30:30" x14ac:dyDescent="0.25">
      <c r="AD368" s="37"/>
    </row>
    <row r="369" spans="30:30" x14ac:dyDescent="0.25">
      <c r="AD369" s="37"/>
    </row>
    <row r="370" spans="30:30" x14ac:dyDescent="0.25">
      <c r="AD370" s="37"/>
    </row>
    <row r="371" spans="30:30" x14ac:dyDescent="0.25">
      <c r="AD371" s="37"/>
    </row>
    <row r="372" spans="30:30" x14ac:dyDescent="0.25">
      <c r="AD372" s="37"/>
    </row>
    <row r="373" spans="30:30" x14ac:dyDescent="0.25">
      <c r="AD373" s="37"/>
    </row>
    <row r="374" spans="30:30" x14ac:dyDescent="0.25">
      <c r="AD374" s="37"/>
    </row>
    <row r="375" spans="30:30" x14ac:dyDescent="0.25">
      <c r="AD375" s="37"/>
    </row>
    <row r="376" spans="30:30" x14ac:dyDescent="0.25">
      <c r="AD376" s="37"/>
    </row>
    <row r="377" spans="30:30" x14ac:dyDescent="0.25">
      <c r="AD377" s="37"/>
    </row>
    <row r="378" spans="30:30" x14ac:dyDescent="0.25">
      <c r="AD378" s="37"/>
    </row>
    <row r="379" spans="30:30" x14ac:dyDescent="0.25">
      <c r="AD379" s="37"/>
    </row>
    <row r="380" spans="30:30" x14ac:dyDescent="0.25">
      <c r="AD380" s="37"/>
    </row>
    <row r="381" spans="30:30" x14ac:dyDescent="0.25">
      <c r="AD381" s="37"/>
    </row>
    <row r="382" spans="30:30" x14ac:dyDescent="0.25">
      <c r="AD382" s="37"/>
    </row>
    <row r="383" spans="30:30" x14ac:dyDescent="0.25">
      <c r="AD383" s="37"/>
    </row>
    <row r="384" spans="30:30" x14ac:dyDescent="0.25">
      <c r="AD384" s="37"/>
    </row>
    <row r="385" spans="30:30" x14ac:dyDescent="0.25">
      <c r="AD385" s="37"/>
    </row>
    <row r="386" spans="30:30" x14ac:dyDescent="0.25">
      <c r="AD386" s="37"/>
    </row>
    <row r="387" spans="30:30" x14ac:dyDescent="0.25">
      <c r="AD387" s="37"/>
    </row>
    <row r="388" spans="30:30" x14ac:dyDescent="0.25">
      <c r="AD388" s="37"/>
    </row>
    <row r="389" spans="30:30" x14ac:dyDescent="0.25">
      <c r="AD389" s="37"/>
    </row>
    <row r="390" spans="30:30" x14ac:dyDescent="0.25">
      <c r="AD390" s="37"/>
    </row>
    <row r="391" spans="30:30" x14ac:dyDescent="0.25">
      <c r="AD391" s="37"/>
    </row>
    <row r="392" spans="30:30" x14ac:dyDescent="0.25">
      <c r="AD392" s="37"/>
    </row>
    <row r="393" spans="30:30" x14ac:dyDescent="0.25">
      <c r="AD393" s="37"/>
    </row>
    <row r="394" spans="30:30" x14ac:dyDescent="0.25">
      <c r="AD394" s="37"/>
    </row>
    <row r="395" spans="30:30" x14ac:dyDescent="0.25">
      <c r="AD395" s="37"/>
    </row>
    <row r="396" spans="30:30" x14ac:dyDescent="0.25">
      <c r="AD396" s="37"/>
    </row>
    <row r="397" spans="30:30" x14ac:dyDescent="0.25">
      <c r="AD397" s="37"/>
    </row>
    <row r="398" spans="30:30" x14ac:dyDescent="0.25">
      <c r="AD398" s="37"/>
    </row>
    <row r="399" spans="30:30" x14ac:dyDescent="0.25">
      <c r="AD399" s="37"/>
    </row>
    <row r="400" spans="30:30" x14ac:dyDescent="0.25">
      <c r="AD400" s="37"/>
    </row>
    <row r="401" spans="30:30" x14ac:dyDescent="0.25">
      <c r="AD401" s="37"/>
    </row>
    <row r="402" spans="30:30" x14ac:dyDescent="0.25">
      <c r="AD402" s="37"/>
    </row>
    <row r="403" spans="30:30" x14ac:dyDescent="0.25">
      <c r="AD403" s="37"/>
    </row>
    <row r="404" spans="30:30" x14ac:dyDescent="0.25">
      <c r="AD404" s="37"/>
    </row>
    <row r="405" spans="30:30" x14ac:dyDescent="0.25">
      <c r="AD405" s="37"/>
    </row>
    <row r="406" spans="30:30" x14ac:dyDescent="0.25">
      <c r="AD406" s="37"/>
    </row>
    <row r="407" spans="30:30" x14ac:dyDescent="0.25">
      <c r="AD407" s="37"/>
    </row>
    <row r="408" spans="30:30" x14ac:dyDescent="0.25">
      <c r="AD408" s="37"/>
    </row>
    <row r="409" spans="30:30" x14ac:dyDescent="0.25">
      <c r="AD409" s="37"/>
    </row>
    <row r="410" spans="30:30" x14ac:dyDescent="0.25">
      <c r="AD410" s="37"/>
    </row>
    <row r="411" spans="30:30" x14ac:dyDescent="0.25">
      <c r="AD411" s="37"/>
    </row>
    <row r="412" spans="30:30" x14ac:dyDescent="0.25">
      <c r="AD412" s="37"/>
    </row>
    <row r="413" spans="30:30" x14ac:dyDescent="0.25">
      <c r="AD413" s="37"/>
    </row>
    <row r="414" spans="30:30" x14ac:dyDescent="0.25">
      <c r="AD414" s="37"/>
    </row>
    <row r="415" spans="30:30" x14ac:dyDescent="0.25">
      <c r="AD415" s="37"/>
    </row>
    <row r="416" spans="30:30" x14ac:dyDescent="0.25">
      <c r="AD416" s="37"/>
    </row>
    <row r="417" spans="30:30" x14ac:dyDescent="0.25">
      <c r="AD417" s="37"/>
    </row>
    <row r="418" spans="30:30" x14ac:dyDescent="0.25">
      <c r="AD418" s="37"/>
    </row>
    <row r="419" spans="30:30" x14ac:dyDescent="0.25">
      <c r="AD419" s="37"/>
    </row>
    <row r="420" spans="30:30" x14ac:dyDescent="0.25">
      <c r="AD420" s="37"/>
    </row>
    <row r="421" spans="30:30" x14ac:dyDescent="0.25">
      <c r="AD421" s="37"/>
    </row>
    <row r="422" spans="30:30" x14ac:dyDescent="0.25">
      <c r="AD422" s="37"/>
    </row>
    <row r="423" spans="30:30" x14ac:dyDescent="0.25">
      <c r="AD423" s="37"/>
    </row>
    <row r="424" spans="30:30" x14ac:dyDescent="0.25">
      <c r="AD424" s="37"/>
    </row>
    <row r="425" spans="30:30" x14ac:dyDescent="0.25">
      <c r="AD425" s="37"/>
    </row>
    <row r="426" spans="30:30" x14ac:dyDescent="0.25">
      <c r="AD426" s="37"/>
    </row>
    <row r="427" spans="30:30" x14ac:dyDescent="0.25">
      <c r="AD427" s="37"/>
    </row>
    <row r="428" spans="30:30" x14ac:dyDescent="0.25">
      <c r="AD428" s="37"/>
    </row>
    <row r="429" spans="30:30" x14ac:dyDescent="0.25">
      <c r="AD429" s="37"/>
    </row>
    <row r="430" spans="30:30" x14ac:dyDescent="0.25">
      <c r="AD430" s="37"/>
    </row>
    <row r="431" spans="30:30" x14ac:dyDescent="0.25">
      <c r="AD431" s="37"/>
    </row>
    <row r="432" spans="30:30" x14ac:dyDescent="0.25">
      <c r="AD432" s="37"/>
    </row>
    <row r="433" spans="30:30" x14ac:dyDescent="0.25">
      <c r="AD433" s="37"/>
    </row>
    <row r="434" spans="30:30" x14ac:dyDescent="0.25">
      <c r="AD434" s="37"/>
    </row>
    <row r="435" spans="30:30" x14ac:dyDescent="0.25">
      <c r="AD435" s="37"/>
    </row>
    <row r="436" spans="30:30" x14ac:dyDescent="0.25">
      <c r="AD436" s="37"/>
    </row>
    <row r="437" spans="30:30" x14ac:dyDescent="0.25">
      <c r="AD437" s="37"/>
    </row>
    <row r="438" spans="30:30" x14ac:dyDescent="0.25">
      <c r="AD438" s="37"/>
    </row>
    <row r="439" spans="30:30" x14ac:dyDescent="0.25">
      <c r="AD439" s="37"/>
    </row>
    <row r="440" spans="30:30" x14ac:dyDescent="0.25">
      <c r="AD440" s="37"/>
    </row>
    <row r="441" spans="30:30" x14ac:dyDescent="0.25">
      <c r="AD441" s="37"/>
    </row>
    <row r="442" spans="30:30" x14ac:dyDescent="0.25">
      <c r="AD442" s="37"/>
    </row>
    <row r="443" spans="30:30" x14ac:dyDescent="0.25">
      <c r="AD443" s="37"/>
    </row>
    <row r="444" spans="30:30" x14ac:dyDescent="0.25">
      <c r="AD444" s="37"/>
    </row>
    <row r="445" spans="30:30" x14ac:dyDescent="0.25">
      <c r="AD445" s="37"/>
    </row>
    <row r="446" spans="30:30" x14ac:dyDescent="0.25">
      <c r="AD446" s="37"/>
    </row>
    <row r="447" spans="30:30" x14ac:dyDescent="0.25">
      <c r="AD447" s="37"/>
    </row>
    <row r="448" spans="30:30" x14ac:dyDescent="0.25">
      <c r="AD448" s="37"/>
    </row>
    <row r="449" spans="30:30" x14ac:dyDescent="0.25">
      <c r="AD449" s="37"/>
    </row>
    <row r="450" spans="30:30" x14ac:dyDescent="0.25">
      <c r="AD450" s="37"/>
    </row>
    <row r="451" spans="30:30" x14ac:dyDescent="0.25">
      <c r="AD451" s="37"/>
    </row>
    <row r="452" spans="30:30" x14ac:dyDescent="0.25">
      <c r="AD452" s="37"/>
    </row>
    <row r="453" spans="30:30" x14ac:dyDescent="0.25">
      <c r="AD453" s="37"/>
    </row>
    <row r="454" spans="30:30" x14ac:dyDescent="0.25">
      <c r="AD454" s="37"/>
    </row>
    <row r="455" spans="30:30" x14ac:dyDescent="0.25">
      <c r="AD455" s="37"/>
    </row>
    <row r="456" spans="30:30" x14ac:dyDescent="0.25">
      <c r="AD456" s="37"/>
    </row>
    <row r="457" spans="30:30" x14ac:dyDescent="0.25">
      <c r="AD457" s="37"/>
    </row>
    <row r="458" spans="30:30" x14ac:dyDescent="0.25">
      <c r="AD458" s="37"/>
    </row>
    <row r="459" spans="30:30" x14ac:dyDescent="0.25">
      <c r="AD459" s="37"/>
    </row>
    <row r="460" spans="30:30" x14ac:dyDescent="0.25">
      <c r="AD460" s="37"/>
    </row>
    <row r="461" spans="30:30" x14ac:dyDescent="0.25">
      <c r="AD461" s="37"/>
    </row>
    <row r="462" spans="30:30" x14ac:dyDescent="0.25">
      <c r="AD462" s="37"/>
    </row>
    <row r="463" spans="30:30" x14ac:dyDescent="0.25">
      <c r="AD463" s="37"/>
    </row>
    <row r="464" spans="30:30" x14ac:dyDescent="0.25">
      <c r="AD464" s="37"/>
    </row>
    <row r="465" spans="30:30" x14ac:dyDescent="0.25">
      <c r="AD465" s="37"/>
    </row>
    <row r="466" spans="30:30" x14ac:dyDescent="0.25">
      <c r="AD466" s="37"/>
    </row>
    <row r="467" spans="30:30" x14ac:dyDescent="0.25">
      <c r="AD467" s="37"/>
    </row>
    <row r="468" spans="30:30" x14ac:dyDescent="0.25">
      <c r="AD468" s="37"/>
    </row>
    <row r="469" spans="30:30" x14ac:dyDescent="0.25">
      <c r="AD469" s="37"/>
    </row>
    <row r="470" spans="30:30" x14ac:dyDescent="0.25">
      <c r="AD470" s="37"/>
    </row>
    <row r="471" spans="30:30" x14ac:dyDescent="0.25">
      <c r="AD471" s="37"/>
    </row>
    <row r="472" spans="30:30" x14ac:dyDescent="0.25">
      <c r="AD472" s="37"/>
    </row>
    <row r="473" spans="30:30" x14ac:dyDescent="0.25">
      <c r="AD473" s="37"/>
    </row>
    <row r="474" spans="30:30" x14ac:dyDescent="0.25">
      <c r="AD474" s="37"/>
    </row>
    <row r="475" spans="30:30" x14ac:dyDescent="0.25">
      <c r="AD475" s="37"/>
    </row>
    <row r="476" spans="30:30" x14ac:dyDescent="0.25">
      <c r="AD476" s="37"/>
    </row>
    <row r="477" spans="30:30" x14ac:dyDescent="0.25">
      <c r="AD477" s="37"/>
    </row>
    <row r="478" spans="30:30" x14ac:dyDescent="0.25">
      <c r="AD478" s="37"/>
    </row>
    <row r="479" spans="30:30" x14ac:dyDescent="0.25">
      <c r="AD479" s="37"/>
    </row>
    <row r="480" spans="30:30" x14ac:dyDescent="0.25">
      <c r="AD480" s="37"/>
    </row>
    <row r="481" spans="30:30" x14ac:dyDescent="0.25">
      <c r="AD481" s="37"/>
    </row>
    <row r="482" spans="30:30" x14ac:dyDescent="0.25">
      <c r="AD482" s="37"/>
    </row>
    <row r="483" spans="30:30" x14ac:dyDescent="0.25">
      <c r="AD483" s="37"/>
    </row>
    <row r="484" spans="30:30" x14ac:dyDescent="0.25">
      <c r="AD484" s="37"/>
    </row>
    <row r="485" spans="30:30" x14ac:dyDescent="0.25">
      <c r="AD485" s="37"/>
    </row>
    <row r="486" spans="30:30" x14ac:dyDescent="0.25">
      <c r="AD486" s="37"/>
    </row>
    <row r="487" spans="30:30" x14ac:dyDescent="0.25">
      <c r="AD487" s="37"/>
    </row>
    <row r="488" spans="30:30" x14ac:dyDescent="0.25">
      <c r="AD488" s="37"/>
    </row>
    <row r="489" spans="30:30" x14ac:dyDescent="0.25">
      <c r="AD489" s="37"/>
    </row>
    <row r="490" spans="30:30" x14ac:dyDescent="0.25">
      <c r="AD490" s="37"/>
    </row>
    <row r="491" spans="30:30" x14ac:dyDescent="0.25">
      <c r="AD491" s="37"/>
    </row>
    <row r="492" spans="30:30" x14ac:dyDescent="0.25">
      <c r="AD492" s="37"/>
    </row>
    <row r="493" spans="30:30" x14ac:dyDescent="0.25">
      <c r="AD493" s="37"/>
    </row>
    <row r="494" spans="30:30" x14ac:dyDescent="0.25">
      <c r="AD494" s="37"/>
    </row>
    <row r="495" spans="30:30" x14ac:dyDescent="0.25">
      <c r="AD495" s="37"/>
    </row>
    <row r="496" spans="30:30" x14ac:dyDescent="0.25">
      <c r="AD496" s="37"/>
    </row>
    <row r="497" spans="30:30" x14ac:dyDescent="0.25">
      <c r="AD497" s="37"/>
    </row>
    <row r="498" spans="30:30" x14ac:dyDescent="0.25">
      <c r="AD498" s="37"/>
    </row>
    <row r="499" spans="30:30" x14ac:dyDescent="0.25">
      <c r="AD499" s="37"/>
    </row>
    <row r="500" spans="30:30" x14ac:dyDescent="0.25">
      <c r="AD500" s="37"/>
    </row>
    <row r="501" spans="30:30" x14ac:dyDescent="0.25">
      <c r="AD501" s="37"/>
    </row>
    <row r="502" spans="30:30" x14ac:dyDescent="0.25">
      <c r="AD502" s="37"/>
    </row>
    <row r="503" spans="30:30" x14ac:dyDescent="0.25">
      <c r="AD503" s="37"/>
    </row>
    <row r="504" spans="30:30" x14ac:dyDescent="0.25">
      <c r="AD504" s="37"/>
    </row>
    <row r="505" spans="30:30" x14ac:dyDescent="0.25">
      <c r="AD505" s="37"/>
    </row>
    <row r="506" spans="30:30" x14ac:dyDescent="0.25">
      <c r="AD506" s="37"/>
    </row>
    <row r="507" spans="30:30" x14ac:dyDescent="0.25">
      <c r="AD507" s="37"/>
    </row>
    <row r="508" spans="30:30" x14ac:dyDescent="0.25">
      <c r="AD508" s="37"/>
    </row>
    <row r="509" spans="30:30" x14ac:dyDescent="0.25">
      <c r="AD509" s="37"/>
    </row>
    <row r="510" spans="30:30" x14ac:dyDescent="0.25">
      <c r="AD510" s="37"/>
    </row>
    <row r="511" spans="30:30" x14ac:dyDescent="0.25">
      <c r="AD511" s="37"/>
    </row>
    <row r="512" spans="30:30" x14ac:dyDescent="0.25">
      <c r="AD512" s="37"/>
    </row>
    <row r="513" spans="30:30" x14ac:dyDescent="0.25">
      <c r="AD513" s="37"/>
    </row>
    <row r="514" spans="30:30" x14ac:dyDescent="0.25">
      <c r="AD514" s="37"/>
    </row>
    <row r="515" spans="30:30" x14ac:dyDescent="0.25">
      <c r="AD515" s="37"/>
    </row>
    <row r="516" spans="30:30" x14ac:dyDescent="0.25">
      <c r="AD516" s="37"/>
    </row>
    <row r="517" spans="30:30" x14ac:dyDescent="0.25">
      <c r="AD517" s="37"/>
    </row>
    <row r="518" spans="30:30" x14ac:dyDescent="0.25">
      <c r="AD518" s="37"/>
    </row>
    <row r="519" spans="30:30" x14ac:dyDescent="0.25">
      <c r="AD519" s="37"/>
    </row>
    <row r="520" spans="30:30" x14ac:dyDescent="0.25">
      <c r="AD520" s="37"/>
    </row>
    <row r="521" spans="30:30" x14ac:dyDescent="0.25">
      <c r="AD521" s="37"/>
    </row>
    <row r="522" spans="30:30" x14ac:dyDescent="0.25">
      <c r="AD522" s="37"/>
    </row>
    <row r="523" spans="30:30" x14ac:dyDescent="0.25">
      <c r="AD523" s="37"/>
    </row>
    <row r="524" spans="30:30" x14ac:dyDescent="0.25">
      <c r="AD524" s="37"/>
    </row>
    <row r="525" spans="30:30" x14ac:dyDescent="0.25">
      <c r="AD525" s="37"/>
    </row>
    <row r="526" spans="30:30" x14ac:dyDescent="0.25">
      <c r="AD526" s="37"/>
    </row>
    <row r="527" spans="30:30" x14ac:dyDescent="0.25">
      <c r="AD527" s="37"/>
    </row>
    <row r="528" spans="30:30" x14ac:dyDescent="0.25">
      <c r="AD528" s="37"/>
    </row>
    <row r="529" spans="30:30" x14ac:dyDescent="0.25">
      <c r="AD529" s="37"/>
    </row>
    <row r="530" spans="30:30" x14ac:dyDescent="0.25">
      <c r="AD530" s="37"/>
    </row>
    <row r="531" spans="30:30" x14ac:dyDescent="0.25">
      <c r="AD531" s="37"/>
    </row>
    <row r="532" spans="30:30" x14ac:dyDescent="0.25">
      <c r="AD532" s="37"/>
    </row>
    <row r="533" spans="30:30" x14ac:dyDescent="0.25">
      <c r="AD533" s="37"/>
    </row>
    <row r="534" spans="30:30" x14ac:dyDescent="0.25">
      <c r="AD534" s="37"/>
    </row>
    <row r="535" spans="30:30" x14ac:dyDescent="0.25">
      <c r="AD535" s="37"/>
    </row>
    <row r="536" spans="30:30" x14ac:dyDescent="0.25">
      <c r="AD536" s="37"/>
    </row>
    <row r="537" spans="30:30" x14ac:dyDescent="0.25">
      <c r="AD537" s="37"/>
    </row>
    <row r="538" spans="30:30" x14ac:dyDescent="0.25">
      <c r="AD538" s="37"/>
    </row>
    <row r="539" spans="30:30" x14ac:dyDescent="0.25">
      <c r="AD539" s="37"/>
    </row>
    <row r="540" spans="30:30" x14ac:dyDescent="0.25">
      <c r="AD540" s="37"/>
    </row>
    <row r="541" spans="30:30" x14ac:dyDescent="0.25">
      <c r="AD541" s="37"/>
    </row>
    <row r="542" spans="30:30" x14ac:dyDescent="0.25">
      <c r="AD542" s="37"/>
    </row>
    <row r="543" spans="30:30" x14ac:dyDescent="0.25">
      <c r="AD543" s="37"/>
    </row>
    <row r="544" spans="30:30" x14ac:dyDescent="0.25">
      <c r="AD544" s="37"/>
    </row>
    <row r="545" spans="30:30" x14ac:dyDescent="0.25">
      <c r="AD545" s="37"/>
    </row>
    <row r="546" spans="30:30" x14ac:dyDescent="0.25">
      <c r="AD546" s="37"/>
    </row>
    <row r="547" spans="30:30" x14ac:dyDescent="0.25">
      <c r="AD547" s="37"/>
    </row>
    <row r="548" spans="30:30" x14ac:dyDescent="0.25">
      <c r="AD548" s="37"/>
    </row>
    <row r="549" spans="30:30" x14ac:dyDescent="0.25">
      <c r="AD549" s="37"/>
    </row>
    <row r="550" spans="30:30" x14ac:dyDescent="0.25">
      <c r="AD550" s="37"/>
    </row>
    <row r="551" spans="30:30" x14ac:dyDescent="0.25">
      <c r="AD551" s="37"/>
    </row>
    <row r="552" spans="30:30" x14ac:dyDescent="0.25">
      <c r="AD552" s="37"/>
    </row>
    <row r="553" spans="30:30" x14ac:dyDescent="0.25">
      <c r="AD553" s="37"/>
    </row>
    <row r="554" spans="30:30" x14ac:dyDescent="0.25">
      <c r="AD554" s="37"/>
    </row>
    <row r="555" spans="30:30" x14ac:dyDescent="0.25">
      <c r="AD555" s="37"/>
    </row>
    <row r="556" spans="30:30" x14ac:dyDescent="0.25">
      <c r="AD556" s="37"/>
    </row>
    <row r="557" spans="30:30" x14ac:dyDescent="0.25">
      <c r="AD557" s="37"/>
    </row>
    <row r="558" spans="30:30" x14ac:dyDescent="0.25">
      <c r="AD558" s="37"/>
    </row>
    <row r="559" spans="30:30" x14ac:dyDescent="0.25">
      <c r="AD559" s="37"/>
    </row>
    <row r="560" spans="30:30" x14ac:dyDescent="0.25">
      <c r="AD560" s="37"/>
    </row>
    <row r="561" spans="30:30" x14ac:dyDescent="0.25">
      <c r="AD561" s="37"/>
    </row>
    <row r="562" spans="30:30" x14ac:dyDescent="0.25">
      <c r="AD562" s="37"/>
    </row>
    <row r="563" spans="30:30" x14ac:dyDescent="0.25">
      <c r="AD563" s="37"/>
    </row>
    <row r="564" spans="30:30" x14ac:dyDescent="0.25">
      <c r="AD564" s="37"/>
    </row>
    <row r="565" spans="30:30" x14ac:dyDescent="0.25">
      <c r="AD565" s="37"/>
    </row>
    <row r="566" spans="30:30" x14ac:dyDescent="0.25">
      <c r="AD566" s="37"/>
    </row>
    <row r="567" spans="30:30" x14ac:dyDescent="0.25">
      <c r="AD567" s="37"/>
    </row>
    <row r="568" spans="30:30" x14ac:dyDescent="0.25">
      <c r="AD568" s="37"/>
    </row>
    <row r="569" spans="30:30" x14ac:dyDescent="0.25">
      <c r="AD569" s="37"/>
    </row>
    <row r="570" spans="30:30" x14ac:dyDescent="0.25">
      <c r="AD570" s="37"/>
    </row>
    <row r="571" spans="30:30" x14ac:dyDescent="0.25">
      <c r="AD571" s="37"/>
    </row>
    <row r="572" spans="30:30" x14ac:dyDescent="0.25">
      <c r="AD572" s="37"/>
    </row>
    <row r="573" spans="30:30" x14ac:dyDescent="0.25">
      <c r="AD573" s="37"/>
    </row>
    <row r="574" spans="30:30" x14ac:dyDescent="0.25">
      <c r="AD574" s="37"/>
    </row>
    <row r="575" spans="30:30" x14ac:dyDescent="0.25">
      <c r="AD575" s="37"/>
    </row>
    <row r="576" spans="30:30" x14ac:dyDescent="0.25">
      <c r="AD576" s="37"/>
    </row>
    <row r="577" spans="30:30" x14ac:dyDescent="0.25">
      <c r="AD577" s="37"/>
    </row>
    <row r="578" spans="30:30" x14ac:dyDescent="0.25">
      <c r="AD578" s="37"/>
    </row>
    <row r="579" spans="30:30" x14ac:dyDescent="0.25">
      <c r="AD579" s="37"/>
    </row>
    <row r="580" spans="30:30" x14ac:dyDescent="0.25">
      <c r="AD580" s="37"/>
    </row>
    <row r="581" spans="30:30" x14ac:dyDescent="0.25">
      <c r="AD581" s="37"/>
    </row>
    <row r="582" spans="30:30" x14ac:dyDescent="0.25">
      <c r="AD582" s="37"/>
    </row>
    <row r="583" spans="30:30" x14ac:dyDescent="0.25">
      <c r="AD583" s="37"/>
    </row>
    <row r="584" spans="30:30" x14ac:dyDescent="0.25">
      <c r="AD584" s="37"/>
    </row>
    <row r="585" spans="30:30" x14ac:dyDescent="0.25">
      <c r="AD585" s="37"/>
    </row>
    <row r="586" spans="30:30" x14ac:dyDescent="0.25">
      <c r="AD586" s="37"/>
    </row>
    <row r="587" spans="30:30" x14ac:dyDescent="0.25">
      <c r="AD587" s="37"/>
    </row>
    <row r="588" spans="30:30" x14ac:dyDescent="0.25">
      <c r="AD588" s="37"/>
    </row>
    <row r="589" spans="30:30" x14ac:dyDescent="0.25">
      <c r="AD589" s="37"/>
    </row>
    <row r="590" spans="30:30" x14ac:dyDescent="0.25">
      <c r="AD590" s="37"/>
    </row>
    <row r="591" spans="30:30" x14ac:dyDescent="0.25">
      <c r="AD591" s="37"/>
    </row>
    <row r="592" spans="30:30" x14ac:dyDescent="0.25">
      <c r="AD592" s="37"/>
    </row>
    <row r="593" spans="30:30" x14ac:dyDescent="0.25">
      <c r="AD593" s="37"/>
    </row>
    <row r="594" spans="30:30" x14ac:dyDescent="0.25">
      <c r="AD594" s="37"/>
    </row>
    <row r="595" spans="30:30" x14ac:dyDescent="0.25">
      <c r="AD595" s="37"/>
    </row>
    <row r="596" spans="30:30" x14ac:dyDescent="0.25">
      <c r="AD596" s="37"/>
    </row>
    <row r="597" spans="30:30" x14ac:dyDescent="0.25">
      <c r="AD597" s="37"/>
    </row>
    <row r="598" spans="30:30" x14ac:dyDescent="0.25">
      <c r="AD598" s="37"/>
    </row>
    <row r="599" spans="30:30" x14ac:dyDescent="0.25">
      <c r="AD599" s="37"/>
    </row>
    <row r="600" spans="30:30" x14ac:dyDescent="0.25">
      <c r="AD600" s="37"/>
    </row>
    <row r="601" spans="30:30" x14ac:dyDescent="0.25">
      <c r="AD601" s="37"/>
    </row>
    <row r="602" spans="30:30" x14ac:dyDescent="0.25">
      <c r="AD602" s="37"/>
    </row>
    <row r="603" spans="30:30" x14ac:dyDescent="0.25">
      <c r="AD603" s="37"/>
    </row>
    <row r="604" spans="30:30" x14ac:dyDescent="0.25">
      <c r="AD604" s="37"/>
    </row>
    <row r="605" spans="30:30" x14ac:dyDescent="0.25">
      <c r="AD605" s="37"/>
    </row>
    <row r="606" spans="30:30" x14ac:dyDescent="0.25">
      <c r="AD606" s="37"/>
    </row>
    <row r="607" spans="30:30" x14ac:dyDescent="0.25">
      <c r="AD607" s="37"/>
    </row>
    <row r="608" spans="30:30" x14ac:dyDescent="0.25">
      <c r="AD608" s="37"/>
    </row>
    <row r="609" spans="30:30" x14ac:dyDescent="0.25">
      <c r="AD609" s="37"/>
    </row>
    <row r="610" spans="30:30" x14ac:dyDescent="0.25">
      <c r="AD610" s="37"/>
    </row>
    <row r="611" spans="30:30" x14ac:dyDescent="0.25">
      <c r="AD611" s="37"/>
    </row>
    <row r="612" spans="30:30" x14ac:dyDescent="0.25">
      <c r="AD612" s="37"/>
    </row>
    <row r="613" spans="30:30" x14ac:dyDescent="0.25">
      <c r="AD613" s="37"/>
    </row>
    <row r="614" spans="30:30" x14ac:dyDescent="0.25">
      <c r="AD614" s="37"/>
    </row>
    <row r="615" spans="30:30" x14ac:dyDescent="0.25">
      <c r="AD615" s="37"/>
    </row>
    <row r="616" spans="30:30" x14ac:dyDescent="0.25">
      <c r="AD616" s="37"/>
    </row>
    <row r="617" spans="30:30" x14ac:dyDescent="0.25">
      <c r="AD617" s="37"/>
    </row>
    <row r="618" spans="30:30" x14ac:dyDescent="0.25">
      <c r="AD618" s="37"/>
    </row>
    <row r="619" spans="30:30" x14ac:dyDescent="0.25">
      <c r="AD619" s="37"/>
    </row>
    <row r="620" spans="30:30" x14ac:dyDescent="0.25">
      <c r="AD620" s="37"/>
    </row>
    <row r="621" spans="30:30" x14ac:dyDescent="0.25">
      <c r="AD621" s="37"/>
    </row>
    <row r="622" spans="30:30" x14ac:dyDescent="0.25">
      <c r="AD622" s="37"/>
    </row>
    <row r="623" spans="30:30" x14ac:dyDescent="0.25">
      <c r="AD623" s="37"/>
    </row>
    <row r="624" spans="30:30" x14ac:dyDescent="0.25">
      <c r="AD624" s="37"/>
    </row>
    <row r="625" spans="30:30" x14ac:dyDescent="0.25">
      <c r="AD625" s="37"/>
    </row>
    <row r="626" spans="30:30" x14ac:dyDescent="0.25">
      <c r="AD626" s="37"/>
    </row>
    <row r="627" spans="30:30" x14ac:dyDescent="0.25">
      <c r="AD627" s="37"/>
    </row>
    <row r="628" spans="30:30" x14ac:dyDescent="0.25">
      <c r="AD628" s="37"/>
    </row>
    <row r="629" spans="30:30" x14ac:dyDescent="0.25">
      <c r="AD629" s="37"/>
    </row>
    <row r="630" spans="30:30" x14ac:dyDescent="0.25">
      <c r="AD630" s="37"/>
    </row>
    <row r="631" spans="30:30" x14ac:dyDescent="0.25">
      <c r="AD631" s="37"/>
    </row>
    <row r="632" spans="30:30" x14ac:dyDescent="0.25">
      <c r="AD632" s="37"/>
    </row>
    <row r="633" spans="30:30" x14ac:dyDescent="0.25">
      <c r="AD633" s="37"/>
    </row>
    <row r="634" spans="30:30" x14ac:dyDescent="0.25">
      <c r="AD634" s="37"/>
    </row>
    <row r="635" spans="30:30" x14ac:dyDescent="0.25">
      <c r="AD635" s="37"/>
    </row>
    <row r="636" spans="30:30" x14ac:dyDescent="0.25">
      <c r="AD636" s="37"/>
    </row>
    <row r="637" spans="30:30" x14ac:dyDescent="0.25">
      <c r="AD637" s="37"/>
    </row>
    <row r="638" spans="30:30" x14ac:dyDescent="0.25">
      <c r="AD638" s="37"/>
    </row>
    <row r="639" spans="30:30" x14ac:dyDescent="0.25">
      <c r="AD639" s="37"/>
    </row>
    <row r="640" spans="30:30" x14ac:dyDescent="0.25">
      <c r="AD640" s="37"/>
    </row>
    <row r="641" spans="30:30" x14ac:dyDescent="0.25">
      <c r="AD641" s="37"/>
    </row>
    <row r="642" spans="30:30" x14ac:dyDescent="0.25">
      <c r="AD642" s="37"/>
    </row>
    <row r="643" spans="30:30" x14ac:dyDescent="0.25">
      <c r="AD643" s="37"/>
    </row>
    <row r="644" spans="30:30" x14ac:dyDescent="0.25">
      <c r="AD644" s="37"/>
    </row>
    <row r="645" spans="30:30" x14ac:dyDescent="0.25">
      <c r="AD645" s="37"/>
    </row>
    <row r="646" spans="30:30" x14ac:dyDescent="0.25">
      <c r="AD646" s="37"/>
    </row>
    <row r="647" spans="30:30" x14ac:dyDescent="0.25">
      <c r="AD647" s="37"/>
    </row>
    <row r="648" spans="30:30" x14ac:dyDescent="0.25">
      <c r="AD648" s="37"/>
    </row>
    <row r="649" spans="30:30" x14ac:dyDescent="0.25">
      <c r="AD649" s="37"/>
    </row>
    <row r="650" spans="30:30" x14ac:dyDescent="0.25">
      <c r="AD650" s="37"/>
    </row>
    <row r="651" spans="30:30" x14ac:dyDescent="0.25">
      <c r="AD651" s="37"/>
    </row>
    <row r="652" spans="30:30" x14ac:dyDescent="0.25">
      <c r="AD652" s="37"/>
    </row>
    <row r="653" spans="30:30" x14ac:dyDescent="0.25">
      <c r="AD653" s="37"/>
    </row>
    <row r="654" spans="30:30" x14ac:dyDescent="0.25">
      <c r="AD654" s="37"/>
    </row>
    <row r="655" spans="30:30" x14ac:dyDescent="0.25">
      <c r="AD655" s="37"/>
    </row>
    <row r="656" spans="30:30" x14ac:dyDescent="0.25">
      <c r="AD656" s="37"/>
    </row>
    <row r="657" spans="30:30" x14ac:dyDescent="0.25">
      <c r="AD657" s="37"/>
    </row>
    <row r="658" spans="30:30" x14ac:dyDescent="0.25">
      <c r="AD658" s="37"/>
    </row>
    <row r="659" spans="30:30" x14ac:dyDescent="0.25">
      <c r="AD659" s="37"/>
    </row>
    <row r="660" spans="30:30" x14ac:dyDescent="0.25">
      <c r="AD660" s="37"/>
    </row>
    <row r="661" spans="30:30" x14ac:dyDescent="0.25">
      <c r="AD661" s="37"/>
    </row>
    <row r="662" spans="30:30" x14ac:dyDescent="0.25">
      <c r="AD662" s="37"/>
    </row>
    <row r="663" spans="30:30" x14ac:dyDescent="0.25">
      <c r="AD663" s="37"/>
    </row>
    <row r="664" spans="30:30" x14ac:dyDescent="0.25">
      <c r="AD664" s="37"/>
    </row>
    <row r="665" spans="30:30" x14ac:dyDescent="0.25">
      <c r="AD665" s="37"/>
    </row>
    <row r="666" spans="30:30" x14ac:dyDescent="0.25">
      <c r="AD666" s="37"/>
    </row>
    <row r="667" spans="30:30" x14ac:dyDescent="0.25">
      <c r="AD667" s="37"/>
    </row>
    <row r="668" spans="30:30" x14ac:dyDescent="0.25">
      <c r="AD668" s="37"/>
    </row>
    <row r="669" spans="30:30" x14ac:dyDescent="0.25">
      <c r="AD669" s="37"/>
    </row>
    <row r="670" spans="30:30" x14ac:dyDescent="0.25">
      <c r="AD670" s="37"/>
    </row>
    <row r="671" spans="30:30" x14ac:dyDescent="0.25">
      <c r="AD671" s="37"/>
    </row>
    <row r="672" spans="30:30" x14ac:dyDescent="0.25">
      <c r="AD672" s="37"/>
    </row>
    <row r="673" spans="30:30" x14ac:dyDescent="0.25">
      <c r="AD673" s="37"/>
    </row>
    <row r="674" spans="30:30" x14ac:dyDescent="0.25">
      <c r="AD674" s="37"/>
    </row>
    <row r="675" spans="30:30" x14ac:dyDescent="0.25">
      <c r="AD675" s="37"/>
    </row>
    <row r="676" spans="30:30" x14ac:dyDescent="0.25">
      <c r="AD676" s="37"/>
    </row>
    <row r="677" spans="30:30" x14ac:dyDescent="0.25">
      <c r="AD677" s="37"/>
    </row>
    <row r="678" spans="30:30" x14ac:dyDescent="0.25">
      <c r="AD678" s="37"/>
    </row>
    <row r="679" spans="30:30" x14ac:dyDescent="0.25">
      <c r="AD679" s="37"/>
    </row>
    <row r="680" spans="30:30" x14ac:dyDescent="0.25">
      <c r="AD680" s="37"/>
    </row>
    <row r="681" spans="30:30" x14ac:dyDescent="0.25">
      <c r="AD681" s="37"/>
    </row>
    <row r="682" spans="30:30" x14ac:dyDescent="0.25">
      <c r="AD682" s="37"/>
    </row>
    <row r="683" spans="30:30" x14ac:dyDescent="0.25">
      <c r="AD683" s="37"/>
    </row>
    <row r="684" spans="30:30" x14ac:dyDescent="0.25">
      <c r="AD684" s="37"/>
    </row>
    <row r="685" spans="30:30" x14ac:dyDescent="0.25">
      <c r="AD685" s="37"/>
    </row>
    <row r="686" spans="30:30" x14ac:dyDescent="0.25">
      <c r="AD686" s="37"/>
    </row>
    <row r="687" spans="30:30" x14ac:dyDescent="0.25">
      <c r="AD687" s="37"/>
    </row>
    <row r="688" spans="30:30" x14ac:dyDescent="0.25">
      <c r="AD688" s="37"/>
    </row>
    <row r="689" spans="30:30" x14ac:dyDescent="0.25">
      <c r="AD689" s="37"/>
    </row>
    <row r="690" spans="30:30" x14ac:dyDescent="0.25">
      <c r="AD690" s="37"/>
    </row>
    <row r="691" spans="30:30" x14ac:dyDescent="0.25">
      <c r="AD691" s="37"/>
    </row>
    <row r="692" spans="30:30" x14ac:dyDescent="0.25">
      <c r="AD692" s="37"/>
    </row>
    <row r="693" spans="30:30" x14ac:dyDescent="0.25">
      <c r="AD693" s="37"/>
    </row>
    <row r="694" spans="30:30" x14ac:dyDescent="0.25">
      <c r="AD694" s="37"/>
    </row>
    <row r="695" spans="30:30" x14ac:dyDescent="0.25">
      <c r="AD695" s="37"/>
    </row>
    <row r="696" spans="30:30" x14ac:dyDescent="0.25">
      <c r="AD696" s="37"/>
    </row>
    <row r="697" spans="30:30" x14ac:dyDescent="0.25">
      <c r="AD697" s="37"/>
    </row>
    <row r="698" spans="30:30" x14ac:dyDescent="0.25">
      <c r="AD698" s="37"/>
    </row>
    <row r="699" spans="30:30" x14ac:dyDescent="0.25">
      <c r="AD699" s="37"/>
    </row>
    <row r="700" spans="30:30" x14ac:dyDescent="0.25">
      <c r="AD700" s="37"/>
    </row>
    <row r="701" spans="30:30" x14ac:dyDescent="0.25">
      <c r="AD701" s="37"/>
    </row>
    <row r="702" spans="30:30" x14ac:dyDescent="0.25">
      <c r="AD702" s="37"/>
    </row>
    <row r="703" spans="30:30" x14ac:dyDescent="0.25">
      <c r="AD703" s="37"/>
    </row>
    <row r="704" spans="30:30" x14ac:dyDescent="0.25">
      <c r="AD704" s="37"/>
    </row>
    <row r="705" spans="30:30" x14ac:dyDescent="0.25">
      <c r="AD705" s="37"/>
    </row>
    <row r="706" spans="30:30" x14ac:dyDescent="0.25">
      <c r="AD706" s="37"/>
    </row>
    <row r="707" spans="30:30" x14ac:dyDescent="0.25">
      <c r="AD707" s="37"/>
    </row>
    <row r="708" spans="30:30" x14ac:dyDescent="0.25">
      <c r="AD708" s="37"/>
    </row>
    <row r="709" spans="30:30" x14ac:dyDescent="0.25">
      <c r="AD709" s="37"/>
    </row>
    <row r="710" spans="30:30" x14ac:dyDescent="0.25">
      <c r="AD710" s="37"/>
    </row>
    <row r="711" spans="30:30" x14ac:dyDescent="0.25">
      <c r="AD711" s="37"/>
    </row>
    <row r="712" spans="30:30" x14ac:dyDescent="0.25">
      <c r="AD712" s="37"/>
    </row>
    <row r="713" spans="30:30" x14ac:dyDescent="0.25">
      <c r="AD713" s="37"/>
    </row>
    <row r="714" spans="30:30" x14ac:dyDescent="0.25">
      <c r="AD714" s="37"/>
    </row>
    <row r="715" spans="30:30" x14ac:dyDescent="0.25">
      <c r="AD715" s="37"/>
    </row>
    <row r="716" spans="30:30" x14ac:dyDescent="0.25">
      <c r="AD716" s="37"/>
    </row>
    <row r="717" spans="30:30" x14ac:dyDescent="0.25">
      <c r="AD717" s="37"/>
    </row>
    <row r="718" spans="30:30" x14ac:dyDescent="0.25">
      <c r="AD718" s="37"/>
    </row>
    <row r="719" spans="30:30" x14ac:dyDescent="0.25">
      <c r="AD719" s="37"/>
    </row>
    <row r="720" spans="30:30" x14ac:dyDescent="0.25">
      <c r="AD720" s="37"/>
    </row>
    <row r="721" spans="30:30" x14ac:dyDescent="0.25">
      <c r="AD721" s="37"/>
    </row>
    <row r="722" spans="30:30" x14ac:dyDescent="0.25">
      <c r="AD722" s="37"/>
    </row>
    <row r="723" spans="30:30" x14ac:dyDescent="0.25">
      <c r="AD723" s="37"/>
    </row>
    <row r="724" spans="30:30" x14ac:dyDescent="0.25">
      <c r="AD724" s="37"/>
    </row>
    <row r="725" spans="30:30" x14ac:dyDescent="0.25">
      <c r="AD725" s="37"/>
    </row>
    <row r="726" spans="30:30" x14ac:dyDescent="0.25">
      <c r="AD726" s="37"/>
    </row>
    <row r="727" spans="30:30" x14ac:dyDescent="0.25">
      <c r="AD727" s="37"/>
    </row>
    <row r="728" spans="30:30" x14ac:dyDescent="0.25">
      <c r="AD728" s="37"/>
    </row>
    <row r="729" spans="30:30" x14ac:dyDescent="0.25">
      <c r="AD729" s="37"/>
    </row>
    <row r="730" spans="30:30" x14ac:dyDescent="0.25">
      <c r="AD730" s="37"/>
    </row>
    <row r="731" spans="30:30" x14ac:dyDescent="0.25">
      <c r="AD731" s="37"/>
    </row>
    <row r="732" spans="30:30" x14ac:dyDescent="0.25">
      <c r="AD732" s="37"/>
    </row>
    <row r="733" spans="30:30" x14ac:dyDescent="0.25">
      <c r="AD733" s="37"/>
    </row>
    <row r="734" spans="30:30" x14ac:dyDescent="0.25">
      <c r="AD734" s="37"/>
    </row>
    <row r="735" spans="30:30" x14ac:dyDescent="0.25">
      <c r="AD735" s="37"/>
    </row>
    <row r="736" spans="30:30" x14ac:dyDescent="0.25">
      <c r="AD736" s="37"/>
    </row>
    <row r="737" spans="30:30" x14ac:dyDescent="0.25">
      <c r="AD737" s="37"/>
    </row>
    <row r="738" spans="30:30" x14ac:dyDescent="0.25">
      <c r="AD738" s="37"/>
    </row>
    <row r="739" spans="30:30" x14ac:dyDescent="0.25">
      <c r="AD739" s="37"/>
    </row>
    <row r="740" spans="30:30" x14ac:dyDescent="0.25">
      <c r="AD740" s="37"/>
    </row>
    <row r="741" spans="30:30" x14ac:dyDescent="0.25">
      <c r="AD741" s="37"/>
    </row>
    <row r="742" spans="30:30" x14ac:dyDescent="0.25">
      <c r="AD742" s="37"/>
    </row>
    <row r="743" spans="30:30" x14ac:dyDescent="0.25">
      <c r="AD743" s="37"/>
    </row>
    <row r="744" spans="30:30" x14ac:dyDescent="0.25">
      <c r="AD744" s="37"/>
    </row>
    <row r="745" spans="30:30" x14ac:dyDescent="0.25">
      <c r="AD745" s="37"/>
    </row>
    <row r="746" spans="30:30" x14ac:dyDescent="0.25">
      <c r="AD746" s="37"/>
    </row>
    <row r="747" spans="30:30" x14ac:dyDescent="0.25">
      <c r="AD747" s="37"/>
    </row>
    <row r="748" spans="30:30" x14ac:dyDescent="0.25">
      <c r="AD748" s="37"/>
    </row>
    <row r="749" spans="30:30" x14ac:dyDescent="0.25">
      <c r="AD749" s="37"/>
    </row>
    <row r="750" spans="30:30" x14ac:dyDescent="0.25">
      <c r="AD750" s="37"/>
    </row>
    <row r="751" spans="30:30" x14ac:dyDescent="0.25">
      <c r="AD751" s="37"/>
    </row>
    <row r="752" spans="30:30" x14ac:dyDescent="0.25">
      <c r="AD752" s="37"/>
    </row>
    <row r="753" spans="30:30" x14ac:dyDescent="0.25">
      <c r="AD753" s="37"/>
    </row>
    <row r="754" spans="30:30" x14ac:dyDescent="0.25">
      <c r="AD754" s="37"/>
    </row>
    <row r="755" spans="30:30" x14ac:dyDescent="0.25">
      <c r="AD755" s="37"/>
    </row>
    <row r="756" spans="30:30" x14ac:dyDescent="0.25">
      <c r="AD756" s="37"/>
    </row>
    <row r="757" spans="30:30" x14ac:dyDescent="0.25">
      <c r="AD757" s="37"/>
    </row>
    <row r="758" spans="30:30" x14ac:dyDescent="0.25">
      <c r="AD758" s="37"/>
    </row>
    <row r="759" spans="30:30" x14ac:dyDescent="0.25">
      <c r="AD759" s="37"/>
    </row>
    <row r="760" spans="30:30" x14ac:dyDescent="0.25">
      <c r="AD760" s="37"/>
    </row>
    <row r="761" spans="30:30" x14ac:dyDescent="0.25">
      <c r="AD761" s="37"/>
    </row>
    <row r="762" spans="30:30" x14ac:dyDescent="0.25">
      <c r="AD762" s="37"/>
    </row>
    <row r="763" spans="30:30" x14ac:dyDescent="0.25">
      <c r="AD763" s="37"/>
    </row>
    <row r="764" spans="30:30" x14ac:dyDescent="0.25">
      <c r="AD764" s="37"/>
    </row>
    <row r="765" spans="30:30" x14ac:dyDescent="0.25">
      <c r="AD765" s="37"/>
    </row>
    <row r="766" spans="30:30" x14ac:dyDescent="0.25">
      <c r="AD766" s="37"/>
    </row>
    <row r="767" spans="30:30" x14ac:dyDescent="0.25">
      <c r="AD767" s="37"/>
    </row>
    <row r="768" spans="30:30" x14ac:dyDescent="0.25">
      <c r="AD768" s="37"/>
    </row>
    <row r="769" spans="30:30" x14ac:dyDescent="0.25">
      <c r="AD769" s="37"/>
    </row>
    <row r="770" spans="30:30" x14ac:dyDescent="0.25">
      <c r="AD770" s="37"/>
    </row>
    <row r="771" spans="30:30" x14ac:dyDescent="0.25">
      <c r="AD771" s="37"/>
    </row>
    <row r="772" spans="30:30" x14ac:dyDescent="0.25">
      <c r="AD772" s="37"/>
    </row>
    <row r="773" spans="30:30" x14ac:dyDescent="0.25">
      <c r="AD773" s="37"/>
    </row>
    <row r="774" spans="30:30" x14ac:dyDescent="0.25">
      <c r="AD774" s="37"/>
    </row>
    <row r="775" spans="30:30" x14ac:dyDescent="0.25">
      <c r="AD775" s="37"/>
    </row>
    <row r="776" spans="30:30" x14ac:dyDescent="0.25">
      <c r="AD776" s="37"/>
    </row>
    <row r="777" spans="30:30" x14ac:dyDescent="0.25">
      <c r="AD777" s="37"/>
    </row>
    <row r="778" spans="30:30" x14ac:dyDescent="0.25">
      <c r="AD778" s="37"/>
    </row>
    <row r="779" spans="30:30" x14ac:dyDescent="0.25">
      <c r="AD779" s="37"/>
    </row>
    <row r="780" spans="30:30" x14ac:dyDescent="0.25">
      <c r="AD780" s="37"/>
    </row>
    <row r="781" spans="30:30" x14ac:dyDescent="0.25">
      <c r="AD781" s="37"/>
    </row>
    <row r="782" spans="30:30" x14ac:dyDescent="0.25">
      <c r="AD782" s="37"/>
    </row>
    <row r="783" spans="30:30" x14ac:dyDescent="0.25">
      <c r="AD783" s="37"/>
    </row>
    <row r="784" spans="30:30" x14ac:dyDescent="0.25">
      <c r="AD784" s="37"/>
    </row>
    <row r="785" spans="30:30" x14ac:dyDescent="0.25">
      <c r="AD785" s="37"/>
    </row>
    <row r="786" spans="30:30" x14ac:dyDescent="0.25">
      <c r="AD786" s="37"/>
    </row>
    <row r="787" spans="30:30" x14ac:dyDescent="0.25">
      <c r="AD787" s="37"/>
    </row>
    <row r="788" spans="30:30" x14ac:dyDescent="0.25">
      <c r="AD788" s="37"/>
    </row>
    <row r="789" spans="30:30" x14ac:dyDescent="0.25">
      <c r="AD789" s="37"/>
    </row>
    <row r="790" spans="30:30" x14ac:dyDescent="0.25">
      <c r="AD790" s="37"/>
    </row>
    <row r="791" spans="30:30" x14ac:dyDescent="0.25">
      <c r="AD791" s="37"/>
    </row>
    <row r="792" spans="30:30" x14ac:dyDescent="0.25">
      <c r="AD792" s="37"/>
    </row>
    <row r="793" spans="30:30" x14ac:dyDescent="0.25">
      <c r="AD793" s="37"/>
    </row>
    <row r="794" spans="30:30" x14ac:dyDescent="0.25">
      <c r="AD794" s="37"/>
    </row>
    <row r="795" spans="30:30" x14ac:dyDescent="0.25">
      <c r="AD795" s="37"/>
    </row>
    <row r="796" spans="30:30" x14ac:dyDescent="0.25">
      <c r="AD796" s="37"/>
    </row>
    <row r="797" spans="30:30" x14ac:dyDescent="0.25">
      <c r="AD797" s="37"/>
    </row>
    <row r="798" spans="30:30" x14ac:dyDescent="0.25">
      <c r="AD798" s="37"/>
    </row>
    <row r="799" spans="30:30" x14ac:dyDescent="0.25">
      <c r="AD799" s="37"/>
    </row>
    <row r="800" spans="30:30" x14ac:dyDescent="0.25">
      <c r="AD800" s="37"/>
    </row>
    <row r="801" spans="30:30" x14ac:dyDescent="0.25">
      <c r="AD801" s="37"/>
    </row>
    <row r="802" spans="30:30" x14ac:dyDescent="0.25">
      <c r="AD802" s="37"/>
    </row>
    <row r="803" spans="30:30" x14ac:dyDescent="0.25">
      <c r="AD803" s="37"/>
    </row>
    <row r="804" spans="30:30" x14ac:dyDescent="0.25">
      <c r="AD804" s="37"/>
    </row>
    <row r="805" spans="30:30" x14ac:dyDescent="0.25">
      <c r="AD805" s="37"/>
    </row>
    <row r="806" spans="30:30" x14ac:dyDescent="0.25">
      <c r="AD806" s="37"/>
    </row>
    <row r="807" spans="30:30" x14ac:dyDescent="0.25">
      <c r="AD807" s="37"/>
    </row>
    <row r="808" spans="30:30" x14ac:dyDescent="0.25">
      <c r="AD808" s="37"/>
    </row>
    <row r="809" spans="30:30" x14ac:dyDescent="0.25">
      <c r="AD809" s="37"/>
    </row>
    <row r="810" spans="30:30" x14ac:dyDescent="0.25">
      <c r="AD810" s="37"/>
    </row>
    <row r="811" spans="30:30" x14ac:dyDescent="0.25">
      <c r="AD811" s="37"/>
    </row>
    <row r="812" spans="30:30" x14ac:dyDescent="0.25">
      <c r="AD812" s="37"/>
    </row>
    <row r="813" spans="30:30" x14ac:dyDescent="0.25">
      <c r="AD813" s="37"/>
    </row>
    <row r="814" spans="30:30" x14ac:dyDescent="0.25">
      <c r="AD814" s="37"/>
    </row>
    <row r="815" spans="30:30" x14ac:dyDescent="0.25">
      <c r="AD815" s="37"/>
    </row>
    <row r="816" spans="30:30" x14ac:dyDescent="0.25">
      <c r="AD816" s="37"/>
    </row>
    <row r="817" spans="30:30" x14ac:dyDescent="0.25">
      <c r="AD817" s="37"/>
    </row>
    <row r="818" spans="30:30" x14ac:dyDescent="0.25">
      <c r="AD818" s="37"/>
    </row>
    <row r="819" spans="30:30" x14ac:dyDescent="0.25">
      <c r="AD819" s="37"/>
    </row>
    <row r="820" spans="30:30" x14ac:dyDescent="0.25">
      <c r="AD820" s="37"/>
    </row>
    <row r="821" spans="30:30" x14ac:dyDescent="0.25">
      <c r="AD821" s="37"/>
    </row>
    <row r="822" spans="30:30" x14ac:dyDescent="0.25">
      <c r="AD822" s="37"/>
    </row>
    <row r="823" spans="30:30" x14ac:dyDescent="0.25">
      <c r="AD823" s="37"/>
    </row>
    <row r="824" spans="30:30" x14ac:dyDescent="0.25">
      <c r="AD824" s="37"/>
    </row>
    <row r="825" spans="30:30" x14ac:dyDescent="0.25">
      <c r="AD825" s="37"/>
    </row>
    <row r="826" spans="30:30" x14ac:dyDescent="0.25">
      <c r="AD826" s="37"/>
    </row>
    <row r="827" spans="30:30" x14ac:dyDescent="0.25">
      <c r="AD827" s="37"/>
    </row>
    <row r="828" spans="30:30" x14ac:dyDescent="0.25">
      <c r="AD828" s="37"/>
    </row>
    <row r="829" spans="30:30" x14ac:dyDescent="0.25">
      <c r="AD829" s="37"/>
    </row>
    <row r="830" spans="30:30" x14ac:dyDescent="0.25">
      <c r="AD830" s="37"/>
    </row>
    <row r="831" spans="30:30" x14ac:dyDescent="0.25">
      <c r="AD831" s="37"/>
    </row>
    <row r="832" spans="30:30" x14ac:dyDescent="0.25">
      <c r="AD832" s="37"/>
    </row>
    <row r="833" spans="30:30" x14ac:dyDescent="0.25">
      <c r="AD833" s="37"/>
    </row>
    <row r="834" spans="30:30" x14ac:dyDescent="0.25">
      <c r="AD834" s="37"/>
    </row>
    <row r="835" spans="30:30" x14ac:dyDescent="0.25">
      <c r="AD835" s="37"/>
    </row>
    <row r="836" spans="30:30" x14ac:dyDescent="0.25">
      <c r="AD836" s="37"/>
    </row>
    <row r="837" spans="30:30" x14ac:dyDescent="0.25">
      <c r="AD837" s="37"/>
    </row>
    <row r="838" spans="30:30" x14ac:dyDescent="0.25">
      <c r="AD838" s="37"/>
    </row>
    <row r="839" spans="30:30" x14ac:dyDescent="0.25">
      <c r="AD839" s="37"/>
    </row>
    <row r="840" spans="30:30" x14ac:dyDescent="0.25">
      <c r="AD840" s="37"/>
    </row>
    <row r="841" spans="30:30" x14ac:dyDescent="0.25">
      <c r="AD841" s="37"/>
    </row>
    <row r="842" spans="30:30" x14ac:dyDescent="0.25">
      <c r="AD842" s="37"/>
    </row>
    <row r="843" spans="30:30" x14ac:dyDescent="0.25">
      <c r="AD843" s="37"/>
    </row>
    <row r="844" spans="30:30" x14ac:dyDescent="0.25">
      <c r="AD844" s="37"/>
    </row>
    <row r="845" spans="30:30" x14ac:dyDescent="0.25">
      <c r="AD845" s="37"/>
    </row>
    <row r="846" spans="30:30" x14ac:dyDescent="0.25">
      <c r="AD846" s="37"/>
    </row>
    <row r="847" spans="30:30" x14ac:dyDescent="0.25">
      <c r="AD847" s="37"/>
    </row>
    <row r="848" spans="30:30" x14ac:dyDescent="0.25">
      <c r="AD848" s="37"/>
    </row>
    <row r="849" spans="30:30" x14ac:dyDescent="0.25">
      <c r="AD849" s="37"/>
    </row>
    <row r="850" spans="30:30" x14ac:dyDescent="0.25">
      <c r="AD850" s="37"/>
    </row>
    <row r="851" spans="30:30" x14ac:dyDescent="0.25">
      <c r="AD851" s="37"/>
    </row>
    <row r="852" spans="30:30" x14ac:dyDescent="0.25">
      <c r="AD852" s="37"/>
    </row>
    <row r="853" spans="30:30" x14ac:dyDescent="0.25">
      <c r="AD853" s="37"/>
    </row>
    <row r="854" spans="30:30" x14ac:dyDescent="0.25">
      <c r="AD854" s="37"/>
    </row>
    <row r="855" spans="30:30" x14ac:dyDescent="0.25">
      <c r="AD855" s="37"/>
    </row>
    <row r="856" spans="30:30" x14ac:dyDescent="0.25">
      <c r="AD856" s="37"/>
    </row>
    <row r="857" spans="30:30" x14ac:dyDescent="0.25">
      <c r="AD857" s="37"/>
    </row>
    <row r="858" spans="30:30" x14ac:dyDescent="0.25">
      <c r="AD858" s="37"/>
    </row>
    <row r="859" spans="30:30" x14ac:dyDescent="0.25">
      <c r="AD859" s="37"/>
    </row>
    <row r="860" spans="30:30" x14ac:dyDescent="0.25">
      <c r="AD860" s="37"/>
    </row>
    <row r="861" spans="30:30" x14ac:dyDescent="0.25">
      <c r="AD861" s="37"/>
    </row>
    <row r="862" spans="30:30" x14ac:dyDescent="0.25">
      <c r="AD862" s="37"/>
    </row>
    <row r="863" spans="30:30" x14ac:dyDescent="0.25">
      <c r="AD863" s="37"/>
    </row>
    <row r="864" spans="30:30" x14ac:dyDescent="0.25">
      <c r="AD864" s="37"/>
    </row>
    <row r="865" spans="30:30" x14ac:dyDescent="0.25">
      <c r="AD865" s="37"/>
    </row>
    <row r="866" spans="30:30" x14ac:dyDescent="0.25">
      <c r="AD866" s="37"/>
    </row>
    <row r="867" spans="30:30" x14ac:dyDescent="0.25">
      <c r="AD867" s="37"/>
    </row>
    <row r="868" spans="30:30" x14ac:dyDescent="0.25">
      <c r="AD868" s="37"/>
    </row>
    <row r="869" spans="30:30" x14ac:dyDescent="0.25">
      <c r="AD869" s="37"/>
    </row>
    <row r="870" spans="30:30" x14ac:dyDescent="0.25">
      <c r="AD870" s="37"/>
    </row>
    <row r="871" spans="30:30" x14ac:dyDescent="0.25">
      <c r="AD871" s="37"/>
    </row>
    <row r="872" spans="30:30" x14ac:dyDescent="0.25">
      <c r="AD872" s="37"/>
    </row>
    <row r="873" spans="30:30" x14ac:dyDescent="0.25">
      <c r="AD873" s="37"/>
    </row>
    <row r="874" spans="30:30" x14ac:dyDescent="0.25">
      <c r="AD874" s="37"/>
    </row>
    <row r="875" spans="30:30" x14ac:dyDescent="0.25">
      <c r="AD875" s="37"/>
    </row>
    <row r="876" spans="30:30" x14ac:dyDescent="0.25">
      <c r="AD876" s="37"/>
    </row>
    <row r="877" spans="30:30" x14ac:dyDescent="0.25">
      <c r="AD877" s="37"/>
    </row>
    <row r="878" spans="30:30" x14ac:dyDescent="0.25">
      <c r="AD878" s="37"/>
    </row>
    <row r="879" spans="30:30" x14ac:dyDescent="0.25">
      <c r="AD879" s="37"/>
    </row>
    <row r="880" spans="30:30" x14ac:dyDescent="0.25">
      <c r="AD880" s="37"/>
    </row>
    <row r="881" spans="30:30" x14ac:dyDescent="0.25">
      <c r="AD881" s="37"/>
    </row>
    <row r="882" spans="30:30" x14ac:dyDescent="0.25">
      <c r="AD882" s="37"/>
    </row>
    <row r="883" spans="30:30" x14ac:dyDescent="0.25">
      <c r="AD883" s="37"/>
    </row>
    <row r="884" spans="30:30" x14ac:dyDescent="0.25">
      <c r="AD884" s="37"/>
    </row>
    <row r="885" spans="30:30" x14ac:dyDescent="0.25">
      <c r="AD885" s="37"/>
    </row>
    <row r="886" spans="30:30" x14ac:dyDescent="0.25">
      <c r="AD886" s="37"/>
    </row>
    <row r="887" spans="30:30" x14ac:dyDescent="0.25">
      <c r="AD887" s="37"/>
    </row>
    <row r="888" spans="30:30" x14ac:dyDescent="0.25">
      <c r="AD888" s="37"/>
    </row>
    <row r="889" spans="30:30" x14ac:dyDescent="0.25">
      <c r="AD889" s="37"/>
    </row>
    <row r="890" spans="30:30" x14ac:dyDescent="0.25">
      <c r="AD890" s="37"/>
    </row>
    <row r="891" spans="30:30" x14ac:dyDescent="0.25">
      <c r="AD891" s="37"/>
    </row>
    <row r="892" spans="30:30" x14ac:dyDescent="0.25">
      <c r="AD892" s="37"/>
    </row>
    <row r="893" spans="30:30" x14ac:dyDescent="0.25">
      <c r="AD893" s="37"/>
    </row>
    <row r="894" spans="30:30" x14ac:dyDescent="0.25">
      <c r="AD894" s="37"/>
    </row>
    <row r="895" spans="30:30" x14ac:dyDescent="0.25">
      <c r="AD895" s="37"/>
    </row>
    <row r="896" spans="30:30" x14ac:dyDescent="0.25">
      <c r="AD896" s="37"/>
    </row>
    <row r="897" spans="30:30" x14ac:dyDescent="0.25">
      <c r="AD897" s="37"/>
    </row>
    <row r="898" spans="30:30" x14ac:dyDescent="0.25">
      <c r="AD898" s="37"/>
    </row>
    <row r="899" spans="30:30" x14ac:dyDescent="0.25">
      <c r="AD899" s="37"/>
    </row>
    <row r="900" spans="30:30" x14ac:dyDescent="0.25">
      <c r="AD900" s="37"/>
    </row>
    <row r="901" spans="30:30" x14ac:dyDescent="0.25">
      <c r="AD901" s="37"/>
    </row>
    <row r="902" spans="30:30" x14ac:dyDescent="0.25">
      <c r="AD902" s="37"/>
    </row>
    <row r="903" spans="30:30" x14ac:dyDescent="0.25">
      <c r="AD903" s="37"/>
    </row>
    <row r="904" spans="30:30" x14ac:dyDescent="0.25">
      <c r="AD904" s="37"/>
    </row>
    <row r="905" spans="30:30" x14ac:dyDescent="0.25">
      <c r="AD905" s="37"/>
    </row>
    <row r="906" spans="30:30" x14ac:dyDescent="0.25">
      <c r="AD906" s="37"/>
    </row>
    <row r="907" spans="30:30" x14ac:dyDescent="0.25">
      <c r="AD907" s="37"/>
    </row>
    <row r="908" spans="30:30" x14ac:dyDescent="0.25">
      <c r="AD908" s="37"/>
    </row>
    <row r="909" spans="30:30" x14ac:dyDescent="0.25">
      <c r="AD909" s="37"/>
    </row>
    <row r="910" spans="30:30" x14ac:dyDescent="0.25">
      <c r="AD910" s="37"/>
    </row>
    <row r="911" spans="30:30" x14ac:dyDescent="0.25">
      <c r="AD911" s="37"/>
    </row>
    <row r="912" spans="30:30" x14ac:dyDescent="0.25">
      <c r="AD912" s="37"/>
    </row>
    <row r="913" spans="30:30" x14ac:dyDescent="0.25">
      <c r="AD913" s="37"/>
    </row>
    <row r="914" spans="30:30" x14ac:dyDescent="0.25">
      <c r="AD914" s="37"/>
    </row>
    <row r="915" spans="30:30" x14ac:dyDescent="0.25">
      <c r="AD915" s="37"/>
    </row>
    <row r="916" spans="30:30" x14ac:dyDescent="0.25">
      <c r="AD916" s="37"/>
    </row>
    <row r="917" spans="30:30" x14ac:dyDescent="0.25">
      <c r="AD917" s="37"/>
    </row>
    <row r="918" spans="30:30" x14ac:dyDescent="0.25">
      <c r="AD918" s="37"/>
    </row>
    <row r="919" spans="30:30" x14ac:dyDescent="0.25">
      <c r="AD919" s="37"/>
    </row>
    <row r="920" spans="30:30" x14ac:dyDescent="0.25">
      <c r="AD920" s="37"/>
    </row>
    <row r="921" spans="30:30" x14ac:dyDescent="0.25">
      <c r="AD921" s="37"/>
    </row>
    <row r="922" spans="30:30" x14ac:dyDescent="0.25">
      <c r="AD922" s="37"/>
    </row>
    <row r="923" spans="30:30" x14ac:dyDescent="0.25">
      <c r="AD923" s="37"/>
    </row>
    <row r="924" spans="30:30" x14ac:dyDescent="0.25">
      <c r="AD924" s="37"/>
    </row>
    <row r="925" spans="30:30" x14ac:dyDescent="0.25">
      <c r="AD925" s="37"/>
    </row>
    <row r="926" spans="30:30" x14ac:dyDescent="0.25">
      <c r="AD926" s="37"/>
    </row>
    <row r="927" spans="30:30" x14ac:dyDescent="0.25">
      <c r="AD927" s="37"/>
    </row>
    <row r="928" spans="30:30" x14ac:dyDescent="0.25">
      <c r="AD928" s="37"/>
    </row>
    <row r="929" spans="30:30" x14ac:dyDescent="0.25">
      <c r="AD929" s="37"/>
    </row>
    <row r="930" spans="30:30" x14ac:dyDescent="0.25">
      <c r="AD930" s="37"/>
    </row>
    <row r="931" spans="30:30" x14ac:dyDescent="0.25">
      <c r="AD931" s="37"/>
    </row>
    <row r="932" spans="30:30" x14ac:dyDescent="0.25">
      <c r="AD932" s="37"/>
    </row>
    <row r="933" spans="30:30" x14ac:dyDescent="0.25">
      <c r="AD933" s="37"/>
    </row>
    <row r="934" spans="30:30" x14ac:dyDescent="0.25">
      <c r="AD934" s="37"/>
    </row>
    <row r="935" spans="30:30" x14ac:dyDescent="0.25">
      <c r="AD935" s="37"/>
    </row>
    <row r="936" spans="30:30" x14ac:dyDescent="0.25">
      <c r="AD936" s="37"/>
    </row>
    <row r="937" spans="30:30" x14ac:dyDescent="0.25">
      <c r="AD937" s="37"/>
    </row>
    <row r="938" spans="30:30" x14ac:dyDescent="0.25">
      <c r="AD938" s="37"/>
    </row>
    <row r="939" spans="30:30" x14ac:dyDescent="0.25">
      <c r="AD939" s="37"/>
    </row>
    <row r="940" spans="30:30" x14ac:dyDescent="0.25">
      <c r="AD940" s="37"/>
    </row>
    <row r="941" spans="30:30" x14ac:dyDescent="0.25">
      <c r="AD941" s="37"/>
    </row>
    <row r="942" spans="30:30" x14ac:dyDescent="0.25">
      <c r="AD942" s="37"/>
    </row>
    <row r="943" spans="30:30" x14ac:dyDescent="0.25">
      <c r="AD943" s="37"/>
    </row>
    <row r="944" spans="30:30" x14ac:dyDescent="0.25">
      <c r="AD944" s="37"/>
    </row>
    <row r="945" spans="30:30" x14ac:dyDescent="0.25">
      <c r="AD945" s="37"/>
    </row>
    <row r="946" spans="30:30" x14ac:dyDescent="0.25">
      <c r="AD946" s="37"/>
    </row>
    <row r="947" spans="30:30" x14ac:dyDescent="0.25">
      <c r="AD947" s="37"/>
    </row>
    <row r="948" spans="30:30" x14ac:dyDescent="0.25">
      <c r="AD948" s="37"/>
    </row>
    <row r="949" spans="30:30" x14ac:dyDescent="0.25">
      <c r="AD949" s="37"/>
    </row>
    <row r="950" spans="30:30" x14ac:dyDescent="0.25">
      <c r="AD950" s="37"/>
    </row>
    <row r="951" spans="30:30" x14ac:dyDescent="0.25">
      <c r="AD951" s="37"/>
    </row>
    <row r="952" spans="30:30" x14ac:dyDescent="0.25">
      <c r="AD952" s="37"/>
    </row>
    <row r="953" spans="30:30" x14ac:dyDescent="0.25">
      <c r="AD953" s="37"/>
    </row>
    <row r="954" spans="30:30" x14ac:dyDescent="0.25">
      <c r="AD954" s="37"/>
    </row>
    <row r="955" spans="30:30" x14ac:dyDescent="0.25">
      <c r="AD955" s="37"/>
    </row>
    <row r="956" spans="30:30" x14ac:dyDescent="0.25">
      <c r="AD956" s="37"/>
    </row>
    <row r="957" spans="30:30" x14ac:dyDescent="0.25">
      <c r="AD957" s="37"/>
    </row>
    <row r="958" spans="30:30" x14ac:dyDescent="0.25">
      <c r="AD958" s="37"/>
    </row>
    <row r="959" spans="30:30" x14ac:dyDescent="0.25">
      <c r="AD959" s="37"/>
    </row>
    <row r="960" spans="30:30" x14ac:dyDescent="0.25">
      <c r="AD960" s="37"/>
    </row>
    <row r="961" spans="30:30" x14ac:dyDescent="0.25">
      <c r="AD961" s="37"/>
    </row>
    <row r="962" spans="30:30" x14ac:dyDescent="0.25">
      <c r="AD962" s="37"/>
    </row>
    <row r="963" spans="30:30" x14ac:dyDescent="0.25">
      <c r="AD963" s="37"/>
    </row>
    <row r="964" spans="30:30" x14ac:dyDescent="0.25">
      <c r="AD964" s="37"/>
    </row>
    <row r="965" spans="30:30" x14ac:dyDescent="0.25">
      <c r="AD965" s="37"/>
    </row>
    <row r="966" spans="30:30" x14ac:dyDescent="0.25">
      <c r="AD966" s="37"/>
    </row>
    <row r="967" spans="30:30" x14ac:dyDescent="0.25">
      <c r="AD967" s="37"/>
    </row>
    <row r="968" spans="30:30" x14ac:dyDescent="0.25">
      <c r="AD968" s="37"/>
    </row>
    <row r="969" spans="30:30" x14ac:dyDescent="0.25">
      <c r="AD969" s="37"/>
    </row>
    <row r="970" spans="30:30" x14ac:dyDescent="0.25">
      <c r="AD970" s="37"/>
    </row>
    <row r="971" spans="30:30" x14ac:dyDescent="0.25">
      <c r="AD971" s="37"/>
    </row>
    <row r="972" spans="30:30" x14ac:dyDescent="0.25">
      <c r="AD972" s="37"/>
    </row>
    <row r="973" spans="30:30" x14ac:dyDescent="0.25">
      <c r="AD973" s="37"/>
    </row>
    <row r="974" spans="30:30" x14ac:dyDescent="0.25">
      <c r="AD974" s="37"/>
    </row>
    <row r="975" spans="30:30" x14ac:dyDescent="0.25">
      <c r="AD975" s="37"/>
    </row>
    <row r="976" spans="30:30" x14ac:dyDescent="0.25">
      <c r="AD976" s="37"/>
    </row>
    <row r="977" spans="30:30" x14ac:dyDescent="0.25">
      <c r="AD977" s="37"/>
    </row>
    <row r="978" spans="30:30" x14ac:dyDescent="0.25">
      <c r="AD978" s="37"/>
    </row>
    <row r="979" spans="30:30" x14ac:dyDescent="0.25">
      <c r="AD979" s="37"/>
    </row>
    <row r="980" spans="30:30" x14ac:dyDescent="0.25">
      <c r="AD980" s="37"/>
    </row>
    <row r="981" spans="30:30" x14ac:dyDescent="0.25">
      <c r="AD981" s="37"/>
    </row>
    <row r="982" spans="30:30" x14ac:dyDescent="0.25">
      <c r="AD982" s="37"/>
    </row>
    <row r="983" spans="30:30" x14ac:dyDescent="0.25">
      <c r="AD983" s="37"/>
    </row>
    <row r="984" spans="30:30" x14ac:dyDescent="0.25">
      <c r="AD984" s="37"/>
    </row>
    <row r="985" spans="30:30" x14ac:dyDescent="0.25">
      <c r="AD985" s="37"/>
    </row>
    <row r="986" spans="30:30" x14ac:dyDescent="0.25">
      <c r="AD986" s="37"/>
    </row>
    <row r="987" spans="30:30" x14ac:dyDescent="0.25">
      <c r="AD987" s="37"/>
    </row>
    <row r="988" spans="30:30" x14ac:dyDescent="0.25">
      <c r="AD988" s="37"/>
    </row>
    <row r="989" spans="30:30" x14ac:dyDescent="0.25">
      <c r="AD989" s="37"/>
    </row>
    <row r="990" spans="30:30" x14ac:dyDescent="0.25">
      <c r="AD990" s="37"/>
    </row>
    <row r="991" spans="30:30" x14ac:dyDescent="0.25">
      <c r="AD991" s="37"/>
    </row>
    <row r="992" spans="30:30" x14ac:dyDescent="0.25">
      <c r="AD992" s="37"/>
    </row>
    <row r="993" spans="30:30" x14ac:dyDescent="0.25">
      <c r="AD993" s="37"/>
    </row>
    <row r="994" spans="30:30" x14ac:dyDescent="0.25">
      <c r="AD994" s="37"/>
    </row>
    <row r="995" spans="30:30" x14ac:dyDescent="0.25">
      <c r="AD995" s="37"/>
    </row>
    <row r="996" spans="30:30" x14ac:dyDescent="0.25">
      <c r="AD996" s="37"/>
    </row>
    <row r="997" spans="30:30" x14ac:dyDescent="0.25">
      <c r="AD997" s="37"/>
    </row>
    <row r="998" spans="30:30" x14ac:dyDescent="0.25">
      <c r="AD998" s="37"/>
    </row>
    <row r="999" spans="30:30" x14ac:dyDescent="0.25">
      <c r="AD999" s="37"/>
    </row>
    <row r="1000" spans="30:30" x14ac:dyDescent="0.25">
      <c r="AD1000" s="37"/>
    </row>
    <row r="1001" spans="30:30" x14ac:dyDescent="0.25">
      <c r="AD1001" s="37"/>
    </row>
    <row r="1002" spans="30:30" x14ac:dyDescent="0.25">
      <c r="AD1002" s="37"/>
    </row>
    <row r="1003" spans="30:30" x14ac:dyDescent="0.25">
      <c r="AD1003" s="37"/>
    </row>
    <row r="1004" spans="30:30" x14ac:dyDescent="0.25">
      <c r="AD1004" s="37"/>
    </row>
    <row r="1005" spans="30:30" x14ac:dyDescent="0.25">
      <c r="AD1005" s="37"/>
    </row>
    <row r="1006" spans="30:30" x14ac:dyDescent="0.25">
      <c r="AD1006" s="37"/>
    </row>
    <row r="1007" spans="30:30" x14ac:dyDescent="0.25">
      <c r="AD1007" s="37"/>
    </row>
    <row r="1008" spans="30:30" x14ac:dyDescent="0.25">
      <c r="AD1008" s="37"/>
    </row>
    <row r="1009" spans="30:30" x14ac:dyDescent="0.25">
      <c r="AD1009" s="37"/>
    </row>
    <row r="1010" spans="30:30" x14ac:dyDescent="0.25">
      <c r="AD1010" s="37"/>
    </row>
    <row r="1011" spans="30:30" x14ac:dyDescent="0.25">
      <c r="AD1011" s="37"/>
    </row>
    <row r="1012" spans="30:30" x14ac:dyDescent="0.25">
      <c r="AD1012" s="37"/>
    </row>
    <row r="1013" spans="30:30" x14ac:dyDescent="0.25">
      <c r="AD1013" s="37"/>
    </row>
    <row r="1014" spans="30:30" x14ac:dyDescent="0.25">
      <c r="AD1014" s="37"/>
    </row>
    <row r="1015" spans="30:30" x14ac:dyDescent="0.25">
      <c r="AD1015" s="37"/>
    </row>
    <row r="1016" spans="30:30" x14ac:dyDescent="0.25">
      <c r="AD1016" s="37"/>
    </row>
    <row r="1017" spans="30:30" x14ac:dyDescent="0.25">
      <c r="AD1017" s="37"/>
    </row>
    <row r="1018" spans="30:30" x14ac:dyDescent="0.25">
      <c r="AD1018" s="37"/>
    </row>
    <row r="1019" spans="30:30" x14ac:dyDescent="0.25">
      <c r="AD1019" s="37"/>
    </row>
    <row r="1020" spans="30:30" x14ac:dyDescent="0.25">
      <c r="AD1020" s="37"/>
    </row>
    <row r="1021" spans="30:30" x14ac:dyDescent="0.25">
      <c r="AD1021" s="37"/>
    </row>
    <row r="1022" spans="30:30" x14ac:dyDescent="0.25">
      <c r="AD1022" s="37"/>
    </row>
    <row r="1023" spans="30:30" x14ac:dyDescent="0.25">
      <c r="AD1023" s="37"/>
    </row>
    <row r="1024" spans="30:30" x14ac:dyDescent="0.25">
      <c r="AD1024" s="37"/>
    </row>
    <row r="1025" spans="30:30" x14ac:dyDescent="0.25">
      <c r="AD1025" s="37"/>
    </row>
    <row r="1026" spans="30:30" x14ac:dyDescent="0.25">
      <c r="AD1026" s="37"/>
    </row>
    <row r="1027" spans="30:30" x14ac:dyDescent="0.25">
      <c r="AD1027" s="37"/>
    </row>
    <row r="1028" spans="30:30" x14ac:dyDescent="0.25">
      <c r="AD1028" s="37"/>
    </row>
    <row r="1029" spans="30:30" x14ac:dyDescent="0.25">
      <c r="AD1029" s="37"/>
    </row>
    <row r="1030" spans="30:30" x14ac:dyDescent="0.25">
      <c r="AD1030" s="37"/>
    </row>
    <row r="1031" spans="30:30" x14ac:dyDescent="0.25">
      <c r="AD1031" s="37"/>
    </row>
    <row r="1032" spans="30:30" x14ac:dyDescent="0.25">
      <c r="AD1032" s="37"/>
    </row>
    <row r="1033" spans="30:30" x14ac:dyDescent="0.25">
      <c r="AD1033" s="37"/>
    </row>
    <row r="1034" spans="30:30" x14ac:dyDescent="0.25">
      <c r="AD1034" s="37"/>
    </row>
    <row r="1035" spans="30:30" x14ac:dyDescent="0.25">
      <c r="AD1035" s="37"/>
    </row>
    <row r="1036" spans="30:30" x14ac:dyDescent="0.25">
      <c r="AD1036" s="37"/>
    </row>
    <row r="1037" spans="30:30" x14ac:dyDescent="0.25">
      <c r="AD1037" s="37"/>
    </row>
    <row r="1038" spans="30:30" x14ac:dyDescent="0.25">
      <c r="AD1038" s="37"/>
    </row>
    <row r="1039" spans="30:30" x14ac:dyDescent="0.25">
      <c r="AD1039" s="37"/>
    </row>
    <row r="1040" spans="30:30" x14ac:dyDescent="0.25">
      <c r="AD1040" s="37"/>
    </row>
    <row r="1041" spans="30:30" x14ac:dyDescent="0.25">
      <c r="AD1041" s="37"/>
    </row>
    <row r="1042" spans="30:30" x14ac:dyDescent="0.25">
      <c r="AD1042" s="37"/>
    </row>
    <row r="1043" spans="30:30" x14ac:dyDescent="0.25">
      <c r="AD1043" s="37"/>
    </row>
    <row r="1044" spans="30:30" x14ac:dyDescent="0.25">
      <c r="AD1044" s="37"/>
    </row>
    <row r="1045" spans="30:30" x14ac:dyDescent="0.25">
      <c r="AD1045" s="37"/>
    </row>
    <row r="1046" spans="30:30" x14ac:dyDescent="0.25">
      <c r="AD1046" s="37"/>
    </row>
    <row r="1047" spans="30:30" x14ac:dyDescent="0.25">
      <c r="AD1047" s="37"/>
    </row>
    <row r="1048" spans="30:30" x14ac:dyDescent="0.25">
      <c r="AD1048" s="37"/>
    </row>
    <row r="1049" spans="30:30" x14ac:dyDescent="0.25">
      <c r="AD1049" s="37"/>
    </row>
    <row r="1050" spans="30:30" x14ac:dyDescent="0.25">
      <c r="AD1050" s="37"/>
    </row>
    <row r="1051" spans="30:30" x14ac:dyDescent="0.25">
      <c r="AD1051" s="37"/>
    </row>
    <row r="1052" spans="30:30" x14ac:dyDescent="0.25">
      <c r="AD1052" s="37"/>
    </row>
    <row r="1053" spans="30:30" x14ac:dyDescent="0.25">
      <c r="AD1053" s="37"/>
    </row>
    <row r="1054" spans="30:30" x14ac:dyDescent="0.25">
      <c r="AD1054" s="37"/>
    </row>
    <row r="1055" spans="30:30" x14ac:dyDescent="0.25">
      <c r="AD1055" s="37"/>
    </row>
    <row r="1056" spans="30:30" x14ac:dyDescent="0.25">
      <c r="AD1056" s="37"/>
    </row>
    <row r="1057" spans="30:30" x14ac:dyDescent="0.25">
      <c r="AD1057" s="37"/>
    </row>
    <row r="1058" spans="30:30" x14ac:dyDescent="0.25">
      <c r="AD1058" s="37"/>
    </row>
    <row r="1059" spans="30:30" x14ac:dyDescent="0.25">
      <c r="AD1059" s="37"/>
    </row>
    <row r="1060" spans="30:30" x14ac:dyDescent="0.25">
      <c r="AD1060" s="37"/>
    </row>
    <row r="1061" spans="30:30" x14ac:dyDescent="0.25">
      <c r="AD1061" s="37"/>
    </row>
    <row r="1062" spans="30:30" x14ac:dyDescent="0.25">
      <c r="AD1062" s="37"/>
    </row>
    <row r="1063" spans="30:30" x14ac:dyDescent="0.25">
      <c r="AD1063" s="37"/>
    </row>
    <row r="1064" spans="30:30" x14ac:dyDescent="0.25">
      <c r="AD1064" s="37"/>
    </row>
    <row r="1065" spans="30:30" x14ac:dyDescent="0.25">
      <c r="AD1065" s="37"/>
    </row>
    <row r="1066" spans="30:30" x14ac:dyDescent="0.25">
      <c r="AD1066" s="37"/>
    </row>
    <row r="1067" spans="30:30" x14ac:dyDescent="0.25">
      <c r="AD1067" s="37"/>
    </row>
    <row r="1068" spans="30:30" x14ac:dyDescent="0.25">
      <c r="AD1068" s="37"/>
    </row>
    <row r="1069" spans="30:30" x14ac:dyDescent="0.25">
      <c r="AD1069" s="37"/>
    </row>
    <row r="1070" spans="30:30" x14ac:dyDescent="0.25">
      <c r="AD1070" s="37"/>
    </row>
    <row r="1071" spans="30:30" x14ac:dyDescent="0.25">
      <c r="AD1071" s="37"/>
    </row>
    <row r="1072" spans="30:30" x14ac:dyDescent="0.25">
      <c r="AD1072" s="37"/>
    </row>
    <row r="1073" spans="30:30" x14ac:dyDescent="0.25">
      <c r="AD1073" s="37"/>
    </row>
    <row r="1074" spans="30:30" x14ac:dyDescent="0.25">
      <c r="AD1074" s="37"/>
    </row>
    <row r="1075" spans="30:30" x14ac:dyDescent="0.25">
      <c r="AD1075" s="37"/>
    </row>
    <row r="1076" spans="30:30" x14ac:dyDescent="0.25">
      <c r="AD1076" s="37"/>
    </row>
    <row r="1077" spans="30:30" x14ac:dyDescent="0.25">
      <c r="AD1077" s="37"/>
    </row>
    <row r="1078" spans="30:30" x14ac:dyDescent="0.25">
      <c r="AD1078" s="37"/>
    </row>
    <row r="1079" spans="30:30" x14ac:dyDescent="0.25">
      <c r="AD1079" s="37"/>
    </row>
    <row r="1080" spans="30:30" x14ac:dyDescent="0.25">
      <c r="AD1080" s="37"/>
    </row>
    <row r="1081" spans="30:30" x14ac:dyDescent="0.25">
      <c r="AD1081" s="37"/>
    </row>
    <row r="1082" spans="30:30" x14ac:dyDescent="0.25">
      <c r="AD1082" s="37"/>
    </row>
    <row r="1083" spans="30:30" x14ac:dyDescent="0.25">
      <c r="AD1083" s="37"/>
    </row>
    <row r="1084" spans="30:30" x14ac:dyDescent="0.25">
      <c r="AD1084" s="37"/>
    </row>
    <row r="1085" spans="30:30" x14ac:dyDescent="0.25">
      <c r="AD1085" s="37"/>
    </row>
    <row r="1086" spans="30:30" x14ac:dyDescent="0.25">
      <c r="AD1086" s="37"/>
    </row>
    <row r="1087" spans="30:30" x14ac:dyDescent="0.25">
      <c r="AD1087" s="37"/>
    </row>
    <row r="1088" spans="30:30" x14ac:dyDescent="0.25">
      <c r="AD1088" s="37"/>
    </row>
    <row r="1089" spans="30:30" x14ac:dyDescent="0.25">
      <c r="AD1089" s="37"/>
    </row>
    <row r="1090" spans="30:30" x14ac:dyDescent="0.25">
      <c r="AD1090" s="37"/>
    </row>
    <row r="1091" spans="30:30" x14ac:dyDescent="0.25">
      <c r="AD1091" s="37"/>
    </row>
    <row r="1092" spans="30:30" x14ac:dyDescent="0.25">
      <c r="AD1092" s="37"/>
    </row>
    <row r="1093" spans="30:30" x14ac:dyDescent="0.25">
      <c r="AD1093" s="37"/>
    </row>
    <row r="1094" spans="30:30" x14ac:dyDescent="0.25">
      <c r="AD1094" s="37"/>
    </row>
    <row r="1095" spans="30:30" x14ac:dyDescent="0.25">
      <c r="AD1095" s="37"/>
    </row>
    <row r="1096" spans="30:30" x14ac:dyDescent="0.25">
      <c r="AD1096" s="37"/>
    </row>
    <row r="1097" spans="30:30" x14ac:dyDescent="0.25">
      <c r="AD1097" s="37"/>
    </row>
    <row r="1098" spans="30:30" x14ac:dyDescent="0.25">
      <c r="AD1098" s="37"/>
    </row>
    <row r="1099" spans="30:30" x14ac:dyDescent="0.25">
      <c r="AD1099" s="37"/>
    </row>
    <row r="1100" spans="30:30" x14ac:dyDescent="0.25">
      <c r="AD1100" s="37"/>
    </row>
    <row r="1101" spans="30:30" x14ac:dyDescent="0.25">
      <c r="AD1101" s="37"/>
    </row>
    <row r="1102" spans="30:30" x14ac:dyDescent="0.25">
      <c r="AD1102" s="37"/>
    </row>
    <row r="1103" spans="30:30" x14ac:dyDescent="0.25">
      <c r="AD1103" s="37"/>
    </row>
    <row r="1104" spans="30:30" x14ac:dyDescent="0.25">
      <c r="AD1104" s="37"/>
    </row>
    <row r="1105" spans="30:30" x14ac:dyDescent="0.25">
      <c r="AD1105" s="37"/>
    </row>
    <row r="1106" spans="30:30" x14ac:dyDescent="0.25">
      <c r="AD1106" s="37"/>
    </row>
    <row r="1107" spans="30:30" x14ac:dyDescent="0.25">
      <c r="AD1107" s="37"/>
    </row>
    <row r="1108" spans="30:30" x14ac:dyDescent="0.25">
      <c r="AD1108" s="37"/>
    </row>
    <row r="1109" spans="30:30" x14ac:dyDescent="0.25">
      <c r="AD1109" s="37"/>
    </row>
    <row r="1110" spans="30:30" x14ac:dyDescent="0.25">
      <c r="AD1110" s="37"/>
    </row>
    <row r="1111" spans="30:30" x14ac:dyDescent="0.25">
      <c r="AD1111" s="37"/>
    </row>
    <row r="1112" spans="30:30" x14ac:dyDescent="0.25">
      <c r="AD1112" s="37"/>
    </row>
    <row r="1113" spans="30:30" x14ac:dyDescent="0.25">
      <c r="AD1113" s="37"/>
    </row>
    <row r="1114" spans="30:30" x14ac:dyDescent="0.25">
      <c r="AD1114" s="37"/>
    </row>
    <row r="1115" spans="30:30" x14ac:dyDescent="0.25">
      <c r="AD1115" s="37"/>
    </row>
    <row r="1116" spans="30:30" x14ac:dyDescent="0.25">
      <c r="AD1116" s="37"/>
    </row>
    <row r="1117" spans="30:30" x14ac:dyDescent="0.25">
      <c r="AD1117" s="37"/>
    </row>
    <row r="1118" spans="30:30" x14ac:dyDescent="0.25">
      <c r="AD1118" s="37"/>
    </row>
    <row r="1119" spans="30:30" x14ac:dyDescent="0.25">
      <c r="AD1119" s="37"/>
    </row>
    <row r="1120" spans="30:30" x14ac:dyDescent="0.25">
      <c r="AD1120" s="37"/>
    </row>
    <row r="1121" spans="30:30" x14ac:dyDescent="0.25">
      <c r="AD1121" s="37"/>
    </row>
    <row r="1122" spans="30:30" x14ac:dyDescent="0.25">
      <c r="AD1122" s="37"/>
    </row>
    <row r="1123" spans="30:30" x14ac:dyDescent="0.25">
      <c r="AD1123" s="37"/>
    </row>
    <row r="1124" spans="30:30" x14ac:dyDescent="0.25">
      <c r="AD1124" s="37"/>
    </row>
    <row r="1125" spans="30:30" x14ac:dyDescent="0.25">
      <c r="AD1125" s="37"/>
    </row>
    <row r="1126" spans="30:30" x14ac:dyDescent="0.25">
      <c r="AD1126" s="37"/>
    </row>
    <row r="1127" spans="30:30" x14ac:dyDescent="0.25">
      <c r="AD1127" s="37"/>
    </row>
    <row r="1128" spans="30:30" x14ac:dyDescent="0.25">
      <c r="AD1128" s="37"/>
    </row>
    <row r="1129" spans="30:30" x14ac:dyDescent="0.25">
      <c r="AD1129" s="37"/>
    </row>
    <row r="1130" spans="30:30" x14ac:dyDescent="0.25">
      <c r="AD1130" s="37"/>
    </row>
    <row r="1131" spans="30:30" x14ac:dyDescent="0.25">
      <c r="AD1131" s="37"/>
    </row>
    <row r="1132" spans="30:30" x14ac:dyDescent="0.25">
      <c r="AD1132" s="37"/>
    </row>
    <row r="1133" spans="30:30" x14ac:dyDescent="0.25">
      <c r="AD1133" s="37"/>
    </row>
    <row r="1134" spans="30:30" x14ac:dyDescent="0.25">
      <c r="AD1134" s="37"/>
    </row>
    <row r="1135" spans="30:30" x14ac:dyDescent="0.25">
      <c r="AD1135" s="37"/>
    </row>
    <row r="1136" spans="30:30" x14ac:dyDescent="0.25">
      <c r="AD1136" s="37"/>
    </row>
    <row r="1137" spans="30:30" x14ac:dyDescent="0.25">
      <c r="AD1137" s="37"/>
    </row>
    <row r="1138" spans="30:30" x14ac:dyDescent="0.25">
      <c r="AD1138" s="37"/>
    </row>
    <row r="1139" spans="30:30" x14ac:dyDescent="0.25">
      <c r="AD1139" s="37"/>
    </row>
    <row r="1140" spans="30:30" x14ac:dyDescent="0.25">
      <c r="AD1140" s="37"/>
    </row>
    <row r="1141" spans="30:30" x14ac:dyDescent="0.25">
      <c r="AD1141" s="37"/>
    </row>
    <row r="1142" spans="30:30" x14ac:dyDescent="0.25">
      <c r="AD1142" s="37"/>
    </row>
    <row r="1143" spans="30:30" x14ac:dyDescent="0.25">
      <c r="AD1143" s="37"/>
    </row>
    <row r="1144" spans="30:30" x14ac:dyDescent="0.25">
      <c r="AD1144" s="37"/>
    </row>
    <row r="1145" spans="30:30" x14ac:dyDescent="0.25">
      <c r="AD1145" s="37"/>
    </row>
    <row r="1146" spans="30:30" x14ac:dyDescent="0.25">
      <c r="AD1146" s="37"/>
    </row>
    <row r="1147" spans="30:30" x14ac:dyDescent="0.25">
      <c r="AD1147" s="37"/>
    </row>
    <row r="1148" spans="30:30" x14ac:dyDescent="0.25">
      <c r="AD1148" s="37"/>
    </row>
    <row r="1149" spans="30:30" x14ac:dyDescent="0.25">
      <c r="AD1149" s="37"/>
    </row>
    <row r="1150" spans="30:30" x14ac:dyDescent="0.25">
      <c r="AD1150" s="37"/>
    </row>
    <row r="1151" spans="30:30" x14ac:dyDescent="0.25">
      <c r="AD1151" s="37"/>
    </row>
    <row r="1152" spans="30:30" x14ac:dyDescent="0.25">
      <c r="AD1152" s="37"/>
    </row>
    <row r="1153" spans="30:30" x14ac:dyDescent="0.25">
      <c r="AD1153" s="37"/>
    </row>
    <row r="1154" spans="30:30" x14ac:dyDescent="0.25">
      <c r="AD1154" s="37"/>
    </row>
    <row r="1155" spans="30:30" x14ac:dyDescent="0.25">
      <c r="AD1155" s="37"/>
    </row>
    <row r="1156" spans="30:30" x14ac:dyDescent="0.25">
      <c r="AD1156" s="37"/>
    </row>
    <row r="1157" spans="30:30" x14ac:dyDescent="0.25">
      <c r="AD1157" s="37"/>
    </row>
    <row r="1158" spans="30:30" x14ac:dyDescent="0.25">
      <c r="AD1158" s="37"/>
    </row>
    <row r="1159" spans="30:30" x14ac:dyDescent="0.25">
      <c r="AD1159" s="37"/>
    </row>
    <row r="1160" spans="30:30" x14ac:dyDescent="0.25">
      <c r="AD1160" s="37"/>
    </row>
    <row r="1161" spans="30:30" x14ac:dyDescent="0.25">
      <c r="AD1161" s="37"/>
    </row>
    <row r="1162" spans="30:30" x14ac:dyDescent="0.25">
      <c r="AD1162" s="37"/>
    </row>
    <row r="1163" spans="30:30" x14ac:dyDescent="0.25">
      <c r="AD1163" s="37"/>
    </row>
    <row r="1164" spans="30:30" x14ac:dyDescent="0.25">
      <c r="AD1164" s="37"/>
    </row>
    <row r="1165" spans="30:30" x14ac:dyDescent="0.25">
      <c r="AD1165" s="37"/>
    </row>
    <row r="1166" spans="30:30" x14ac:dyDescent="0.25">
      <c r="AD1166" s="37"/>
    </row>
    <row r="1167" spans="30:30" x14ac:dyDescent="0.25">
      <c r="AD1167" s="37"/>
    </row>
    <row r="1168" spans="30:30" x14ac:dyDescent="0.25">
      <c r="AD1168" s="37"/>
    </row>
    <row r="1169" spans="30:30" x14ac:dyDescent="0.25">
      <c r="AD1169" s="37"/>
    </row>
    <row r="1170" spans="30:30" x14ac:dyDescent="0.25">
      <c r="AD1170" s="37"/>
    </row>
    <row r="1171" spans="30:30" x14ac:dyDescent="0.25">
      <c r="AD1171" s="37"/>
    </row>
    <row r="1172" spans="30:30" x14ac:dyDescent="0.25">
      <c r="AD1172" s="37"/>
    </row>
    <row r="1173" spans="30:30" x14ac:dyDescent="0.25">
      <c r="AD1173" s="37"/>
    </row>
    <row r="1174" spans="30:30" x14ac:dyDescent="0.25">
      <c r="AD1174" s="37"/>
    </row>
    <row r="1175" spans="30:30" x14ac:dyDescent="0.25">
      <c r="AD1175" s="37"/>
    </row>
    <row r="1176" spans="30:30" x14ac:dyDescent="0.25">
      <c r="AD1176" s="37"/>
    </row>
    <row r="1177" spans="30:30" x14ac:dyDescent="0.25">
      <c r="AD1177" s="37"/>
    </row>
    <row r="1178" spans="30:30" x14ac:dyDescent="0.25">
      <c r="AD1178" s="37"/>
    </row>
    <row r="1179" spans="30:30" x14ac:dyDescent="0.25">
      <c r="AD1179" s="37"/>
    </row>
    <row r="1180" spans="30:30" x14ac:dyDescent="0.25">
      <c r="AD1180" s="37"/>
    </row>
    <row r="1181" spans="30:30" x14ac:dyDescent="0.25">
      <c r="AD1181" s="37"/>
    </row>
    <row r="1182" spans="30:30" x14ac:dyDescent="0.25">
      <c r="AD1182" s="37"/>
    </row>
    <row r="1183" spans="30:30" x14ac:dyDescent="0.25">
      <c r="AD1183" s="37"/>
    </row>
    <row r="1184" spans="30:30" x14ac:dyDescent="0.25">
      <c r="AD1184" s="37"/>
    </row>
    <row r="1185" spans="30:30" x14ac:dyDescent="0.25">
      <c r="AD1185" s="37"/>
    </row>
    <row r="1186" spans="30:30" x14ac:dyDescent="0.25">
      <c r="AD1186" s="37"/>
    </row>
    <row r="1187" spans="30:30" x14ac:dyDescent="0.25">
      <c r="AD1187" s="37"/>
    </row>
    <row r="1188" spans="30:30" x14ac:dyDescent="0.25">
      <c r="AD1188" s="37"/>
    </row>
    <row r="1189" spans="30:30" x14ac:dyDescent="0.25">
      <c r="AD1189" s="37"/>
    </row>
    <row r="1190" spans="30:30" x14ac:dyDescent="0.25">
      <c r="AD1190" s="37"/>
    </row>
    <row r="1191" spans="30:30" x14ac:dyDescent="0.25">
      <c r="AD1191" s="37"/>
    </row>
    <row r="1192" spans="30:30" x14ac:dyDescent="0.25">
      <c r="AD1192" s="37"/>
    </row>
    <row r="1193" spans="30:30" x14ac:dyDescent="0.25">
      <c r="AD1193" s="37"/>
    </row>
    <row r="1194" spans="30:30" x14ac:dyDescent="0.25">
      <c r="AD1194" s="37"/>
    </row>
    <row r="1195" spans="30:30" x14ac:dyDescent="0.25">
      <c r="AD1195" s="37"/>
    </row>
    <row r="1196" spans="30:30" x14ac:dyDescent="0.25">
      <c r="AD1196" s="37"/>
    </row>
    <row r="1197" spans="30:30" x14ac:dyDescent="0.25">
      <c r="AD1197" s="37"/>
    </row>
    <row r="1198" spans="30:30" x14ac:dyDescent="0.25">
      <c r="AD1198" s="37"/>
    </row>
    <row r="1199" spans="30:30" x14ac:dyDescent="0.25">
      <c r="AD1199" s="37"/>
    </row>
    <row r="1200" spans="30:30" x14ac:dyDescent="0.25">
      <c r="AD1200" s="37"/>
    </row>
    <row r="1201" spans="30:30" x14ac:dyDescent="0.25">
      <c r="AD1201" s="37"/>
    </row>
    <row r="1202" spans="30:30" x14ac:dyDescent="0.25">
      <c r="AD1202" s="37"/>
    </row>
    <row r="1203" spans="30:30" x14ac:dyDescent="0.25">
      <c r="AD1203" s="37"/>
    </row>
    <row r="1204" spans="30:30" x14ac:dyDescent="0.25">
      <c r="AD1204" s="37"/>
    </row>
    <row r="1205" spans="30:30" x14ac:dyDescent="0.25">
      <c r="AD1205" s="37"/>
    </row>
    <row r="1206" spans="30:30" x14ac:dyDescent="0.25">
      <c r="AD1206" s="37"/>
    </row>
    <row r="1207" spans="30:30" x14ac:dyDescent="0.25">
      <c r="AD1207" s="37"/>
    </row>
    <row r="1208" spans="30:30" x14ac:dyDescent="0.25">
      <c r="AD1208" s="37"/>
    </row>
    <row r="1209" spans="30:30" x14ac:dyDescent="0.25">
      <c r="AD1209" s="37"/>
    </row>
    <row r="1210" spans="30:30" x14ac:dyDescent="0.25">
      <c r="AD1210" s="37"/>
    </row>
    <row r="1211" spans="30:30" x14ac:dyDescent="0.25">
      <c r="AD1211" s="37"/>
    </row>
    <row r="1212" spans="30:30" x14ac:dyDescent="0.25">
      <c r="AD1212" s="37"/>
    </row>
    <row r="1213" spans="30:30" x14ac:dyDescent="0.25">
      <c r="AD1213" s="37"/>
    </row>
    <row r="1214" spans="30:30" x14ac:dyDescent="0.25">
      <c r="AD1214" s="37"/>
    </row>
    <row r="1215" spans="30:30" x14ac:dyDescent="0.25">
      <c r="AD1215" s="37"/>
    </row>
    <row r="1216" spans="30:30" x14ac:dyDescent="0.25">
      <c r="AD1216" s="37"/>
    </row>
    <row r="1217" spans="30:30" x14ac:dyDescent="0.25">
      <c r="AD1217" s="37"/>
    </row>
    <row r="1218" spans="30:30" x14ac:dyDescent="0.25">
      <c r="AD1218" s="37"/>
    </row>
    <row r="1219" spans="30:30" x14ac:dyDescent="0.25">
      <c r="AD1219" s="37"/>
    </row>
    <row r="1220" spans="30:30" x14ac:dyDescent="0.25">
      <c r="AD1220" s="37"/>
    </row>
    <row r="1221" spans="30:30" x14ac:dyDescent="0.25">
      <c r="AD1221" s="37"/>
    </row>
    <row r="1222" spans="30:30" x14ac:dyDescent="0.25">
      <c r="AD1222" s="37"/>
    </row>
    <row r="1223" spans="30:30" x14ac:dyDescent="0.25">
      <c r="AD1223" s="37"/>
    </row>
    <row r="1224" spans="30:30" x14ac:dyDescent="0.25">
      <c r="AD1224" s="37"/>
    </row>
    <row r="1225" spans="30:30" x14ac:dyDescent="0.25">
      <c r="AD1225" s="37"/>
    </row>
    <row r="1226" spans="30:30" x14ac:dyDescent="0.25">
      <c r="AD1226" s="37"/>
    </row>
    <row r="1227" spans="30:30" x14ac:dyDescent="0.25">
      <c r="AD1227" s="37"/>
    </row>
    <row r="1228" spans="30:30" x14ac:dyDescent="0.25">
      <c r="AD1228" s="37"/>
    </row>
    <row r="1229" spans="30:30" x14ac:dyDescent="0.25">
      <c r="AD1229" s="37"/>
    </row>
    <row r="1230" spans="30:30" x14ac:dyDescent="0.25">
      <c r="AD1230" s="37"/>
    </row>
    <row r="1231" spans="30:30" x14ac:dyDescent="0.25">
      <c r="AD1231" s="37"/>
    </row>
    <row r="1232" spans="30:30" x14ac:dyDescent="0.25">
      <c r="AD1232" s="37"/>
    </row>
    <row r="1233" spans="30:30" x14ac:dyDescent="0.25">
      <c r="AD1233" s="37"/>
    </row>
    <row r="1234" spans="30:30" x14ac:dyDescent="0.25">
      <c r="AD1234" s="37"/>
    </row>
    <row r="1235" spans="30:30" x14ac:dyDescent="0.25">
      <c r="AD1235" s="37"/>
    </row>
    <row r="1236" spans="30:30" x14ac:dyDescent="0.25">
      <c r="AD1236" s="37"/>
    </row>
    <row r="1237" spans="30:30" x14ac:dyDescent="0.25">
      <c r="AD1237" s="37"/>
    </row>
    <row r="1238" spans="30:30" x14ac:dyDescent="0.25">
      <c r="AD1238" s="37"/>
    </row>
    <row r="1239" spans="30:30" x14ac:dyDescent="0.25">
      <c r="AD1239" s="37"/>
    </row>
    <row r="1240" spans="30:30" x14ac:dyDescent="0.25">
      <c r="AD1240" s="37"/>
    </row>
    <row r="1241" spans="30:30" x14ac:dyDescent="0.25">
      <c r="AD1241" s="37"/>
    </row>
    <row r="1242" spans="30:30" x14ac:dyDescent="0.25">
      <c r="AD1242" s="37"/>
    </row>
    <row r="1243" spans="30:30" x14ac:dyDescent="0.25">
      <c r="AD1243" s="37"/>
    </row>
    <row r="1244" spans="30:30" x14ac:dyDescent="0.25">
      <c r="AD1244" s="37"/>
    </row>
    <row r="1245" spans="30:30" x14ac:dyDescent="0.25">
      <c r="AD1245" s="37"/>
    </row>
    <row r="1246" spans="30:30" x14ac:dyDescent="0.25">
      <c r="AD1246" s="37"/>
    </row>
    <row r="1247" spans="30:30" x14ac:dyDescent="0.25">
      <c r="AD1247" s="37"/>
    </row>
    <row r="1248" spans="30:30" x14ac:dyDescent="0.25">
      <c r="AD1248" s="37"/>
    </row>
    <row r="1249" spans="30:30" x14ac:dyDescent="0.25">
      <c r="AD1249" s="37"/>
    </row>
    <row r="1250" spans="30:30" x14ac:dyDescent="0.25">
      <c r="AD1250" s="37"/>
    </row>
    <row r="1251" spans="30:30" x14ac:dyDescent="0.25">
      <c r="AD1251" s="37"/>
    </row>
    <row r="1252" spans="30:30" x14ac:dyDescent="0.25">
      <c r="AD1252" s="37"/>
    </row>
    <row r="1253" spans="30:30" x14ac:dyDescent="0.25">
      <c r="AD1253" s="37"/>
    </row>
    <row r="1254" spans="30:30" x14ac:dyDescent="0.25">
      <c r="AD1254" s="37"/>
    </row>
    <row r="1255" spans="30:30" x14ac:dyDescent="0.25">
      <c r="AD1255" s="37"/>
    </row>
    <row r="1256" spans="30:30" x14ac:dyDescent="0.25">
      <c r="AD1256" s="37"/>
    </row>
    <row r="1257" spans="30:30" x14ac:dyDescent="0.25">
      <c r="AD1257" s="37"/>
    </row>
    <row r="1258" spans="30:30" x14ac:dyDescent="0.25">
      <c r="AD1258" s="37"/>
    </row>
    <row r="1259" spans="30:30" x14ac:dyDescent="0.25">
      <c r="AD1259" s="37"/>
    </row>
    <row r="1260" spans="30:30" x14ac:dyDescent="0.25">
      <c r="AD1260" s="37"/>
    </row>
    <row r="1261" spans="30:30" x14ac:dyDescent="0.25">
      <c r="AD1261" s="37"/>
    </row>
    <row r="1262" spans="30:30" x14ac:dyDescent="0.25">
      <c r="AD1262" s="37"/>
    </row>
    <row r="1263" spans="30:30" x14ac:dyDescent="0.25">
      <c r="AD1263" s="37"/>
    </row>
    <row r="1264" spans="30:30" x14ac:dyDescent="0.25">
      <c r="AD1264" s="37"/>
    </row>
    <row r="1265" spans="30:30" x14ac:dyDescent="0.25">
      <c r="AD1265" s="37"/>
    </row>
    <row r="1266" spans="30:30" x14ac:dyDescent="0.25">
      <c r="AD1266" s="37"/>
    </row>
    <row r="1267" spans="30:30" x14ac:dyDescent="0.25">
      <c r="AD1267" s="37"/>
    </row>
    <row r="1268" spans="30:30" x14ac:dyDescent="0.25">
      <c r="AD1268" s="37"/>
    </row>
    <row r="1269" spans="30:30" x14ac:dyDescent="0.25">
      <c r="AD1269" s="37"/>
    </row>
    <row r="1270" spans="30:30" x14ac:dyDescent="0.25">
      <c r="AD1270" s="37"/>
    </row>
    <row r="1271" spans="30:30" x14ac:dyDescent="0.25">
      <c r="AD1271" s="37"/>
    </row>
    <row r="1272" spans="30:30" x14ac:dyDescent="0.25">
      <c r="AD1272" s="37"/>
    </row>
    <row r="1273" spans="30:30" x14ac:dyDescent="0.25">
      <c r="AD1273" s="37"/>
    </row>
    <row r="1274" spans="30:30" x14ac:dyDescent="0.25">
      <c r="AD1274" s="37"/>
    </row>
    <row r="1275" spans="30:30" x14ac:dyDescent="0.25">
      <c r="AD1275" s="37"/>
    </row>
    <row r="1276" spans="30:30" x14ac:dyDescent="0.25">
      <c r="AD1276" s="37"/>
    </row>
    <row r="1277" spans="30:30" x14ac:dyDescent="0.25">
      <c r="AD1277" s="37"/>
    </row>
    <row r="1278" spans="30:30" x14ac:dyDescent="0.25">
      <c r="AD1278" s="37"/>
    </row>
    <row r="1279" spans="30:30" x14ac:dyDescent="0.25">
      <c r="AD1279" s="37"/>
    </row>
    <row r="1280" spans="30:30" x14ac:dyDescent="0.25">
      <c r="AD1280" s="37"/>
    </row>
    <row r="1281" spans="30:30" x14ac:dyDescent="0.25">
      <c r="AD1281" s="37"/>
    </row>
    <row r="1282" spans="30:30" x14ac:dyDescent="0.25">
      <c r="AD1282" s="37"/>
    </row>
    <row r="1283" spans="30:30" x14ac:dyDescent="0.25">
      <c r="AD1283" s="37"/>
    </row>
    <row r="1284" spans="30:30" x14ac:dyDescent="0.25">
      <c r="AD1284" s="37"/>
    </row>
    <row r="1285" spans="30:30" x14ac:dyDescent="0.25">
      <c r="AD1285" s="37"/>
    </row>
    <row r="1286" spans="30:30" x14ac:dyDescent="0.25">
      <c r="AD1286" s="37"/>
    </row>
    <row r="1287" spans="30:30" x14ac:dyDescent="0.25">
      <c r="AD1287" s="37"/>
    </row>
    <row r="1288" spans="30:30" x14ac:dyDescent="0.25">
      <c r="AD1288" s="37"/>
    </row>
    <row r="1289" spans="30:30" x14ac:dyDescent="0.25">
      <c r="AD1289" s="37"/>
    </row>
    <row r="1290" spans="30:30" x14ac:dyDescent="0.25">
      <c r="AD1290" s="37"/>
    </row>
    <row r="1291" spans="30:30" x14ac:dyDescent="0.25">
      <c r="AD1291" s="37"/>
    </row>
    <row r="1292" spans="30:30" x14ac:dyDescent="0.25">
      <c r="AD1292" s="37"/>
    </row>
    <row r="1293" spans="30:30" x14ac:dyDescent="0.25">
      <c r="AD1293" s="37"/>
    </row>
    <row r="1294" spans="30:30" x14ac:dyDescent="0.25">
      <c r="AD1294" s="37"/>
    </row>
    <row r="1295" spans="30:30" x14ac:dyDescent="0.25">
      <c r="AD1295" s="37"/>
    </row>
    <row r="1296" spans="30:30" x14ac:dyDescent="0.25">
      <c r="AD1296" s="37"/>
    </row>
    <row r="1297" spans="30:30" x14ac:dyDescent="0.25">
      <c r="AD1297" s="37"/>
    </row>
    <row r="1298" spans="30:30" x14ac:dyDescent="0.25">
      <c r="AD1298" s="37"/>
    </row>
    <row r="1299" spans="30:30" x14ac:dyDescent="0.25">
      <c r="AD1299" s="37"/>
    </row>
    <row r="1300" spans="30:30" x14ac:dyDescent="0.25">
      <c r="AD1300" s="37"/>
    </row>
    <row r="1301" spans="30:30" x14ac:dyDescent="0.25">
      <c r="AD1301" s="37"/>
    </row>
    <row r="1302" spans="30:30" x14ac:dyDescent="0.25">
      <c r="AD1302" s="37"/>
    </row>
    <row r="1303" spans="30:30" x14ac:dyDescent="0.25">
      <c r="AD1303" s="37"/>
    </row>
    <row r="1304" spans="30:30" x14ac:dyDescent="0.25">
      <c r="AD1304" s="37"/>
    </row>
    <row r="1305" spans="30:30" x14ac:dyDescent="0.25">
      <c r="AD1305" s="37"/>
    </row>
    <row r="1306" spans="30:30" x14ac:dyDescent="0.25">
      <c r="AD1306" s="37"/>
    </row>
    <row r="1307" spans="30:30" x14ac:dyDescent="0.25">
      <c r="AD1307" s="37"/>
    </row>
    <row r="1308" spans="30:30" x14ac:dyDescent="0.25">
      <c r="AD1308" s="37"/>
    </row>
    <row r="1309" spans="30:30" x14ac:dyDescent="0.25">
      <c r="AD1309" s="37"/>
    </row>
    <row r="1310" spans="30:30" x14ac:dyDescent="0.25">
      <c r="AD1310" s="37"/>
    </row>
    <row r="1311" spans="30:30" x14ac:dyDescent="0.25">
      <c r="AD1311" s="37"/>
    </row>
    <row r="1312" spans="30:30" x14ac:dyDescent="0.25">
      <c r="AD1312" s="37"/>
    </row>
    <row r="1313" spans="30:30" x14ac:dyDescent="0.25">
      <c r="AD1313" s="37"/>
    </row>
    <row r="1314" spans="30:30" x14ac:dyDescent="0.25">
      <c r="AD1314" s="37"/>
    </row>
    <row r="1315" spans="30:30" x14ac:dyDescent="0.25">
      <c r="AD1315" s="37"/>
    </row>
    <row r="1316" spans="30:30" x14ac:dyDescent="0.25">
      <c r="AD1316" s="37"/>
    </row>
    <row r="1317" spans="30:30" x14ac:dyDescent="0.25">
      <c r="AD1317" s="37"/>
    </row>
    <row r="1318" spans="30:30" x14ac:dyDescent="0.25">
      <c r="AD1318" s="37"/>
    </row>
    <row r="1319" spans="30:30" x14ac:dyDescent="0.25">
      <c r="AD1319" s="37"/>
    </row>
    <row r="1320" spans="30:30" x14ac:dyDescent="0.25">
      <c r="AD1320" s="37"/>
    </row>
    <row r="1321" spans="30:30" x14ac:dyDescent="0.25">
      <c r="AD1321" s="37"/>
    </row>
    <row r="1322" spans="30:30" x14ac:dyDescent="0.25">
      <c r="AD1322" s="37"/>
    </row>
    <row r="1323" spans="30:30" x14ac:dyDescent="0.25">
      <c r="AD1323" s="37"/>
    </row>
    <row r="1324" spans="30:30" x14ac:dyDescent="0.25">
      <c r="AD1324" s="37"/>
    </row>
    <row r="1325" spans="30:30" x14ac:dyDescent="0.25">
      <c r="AD1325" s="37"/>
    </row>
    <row r="1326" spans="30:30" x14ac:dyDescent="0.25">
      <c r="AD1326" s="37"/>
    </row>
    <row r="1327" spans="30:30" x14ac:dyDescent="0.25">
      <c r="AD1327" s="37"/>
    </row>
    <row r="1328" spans="30:30" x14ac:dyDescent="0.25">
      <c r="AD1328" s="37"/>
    </row>
    <row r="1329" spans="30:30" x14ac:dyDescent="0.25">
      <c r="AD1329" s="37"/>
    </row>
    <row r="1330" spans="30:30" x14ac:dyDescent="0.25">
      <c r="AD1330" s="37"/>
    </row>
    <row r="1331" spans="30:30" x14ac:dyDescent="0.25">
      <c r="AD1331" s="37"/>
    </row>
    <row r="1332" spans="30:30" x14ac:dyDescent="0.25">
      <c r="AD1332" s="37"/>
    </row>
    <row r="1333" spans="30:30" x14ac:dyDescent="0.25">
      <c r="AD1333" s="37"/>
    </row>
    <row r="1334" spans="30:30" x14ac:dyDescent="0.25">
      <c r="AD1334" s="37"/>
    </row>
    <row r="1335" spans="30:30" x14ac:dyDescent="0.25">
      <c r="AD1335" s="37"/>
    </row>
    <row r="1336" spans="30:30" x14ac:dyDescent="0.25">
      <c r="AD1336" s="37"/>
    </row>
    <row r="1337" spans="30:30" x14ac:dyDescent="0.25">
      <c r="AD1337" s="37"/>
    </row>
    <row r="1338" spans="30:30" x14ac:dyDescent="0.25">
      <c r="AD1338" s="37"/>
    </row>
    <row r="1339" spans="30:30" x14ac:dyDescent="0.25">
      <c r="AD1339" s="37"/>
    </row>
    <row r="1340" spans="30:30" x14ac:dyDescent="0.25">
      <c r="AD1340" s="37"/>
    </row>
    <row r="1341" spans="30:30" x14ac:dyDescent="0.25">
      <c r="AD1341" s="37"/>
    </row>
    <row r="1342" spans="30:30" x14ac:dyDescent="0.25">
      <c r="AD1342" s="37"/>
    </row>
    <row r="1343" spans="30:30" x14ac:dyDescent="0.25">
      <c r="AD1343" s="37"/>
    </row>
    <row r="1344" spans="30:30" x14ac:dyDescent="0.25">
      <c r="AD1344" s="37"/>
    </row>
    <row r="1345" spans="30:30" x14ac:dyDescent="0.25">
      <c r="AD1345" s="37"/>
    </row>
    <row r="1346" spans="30:30" x14ac:dyDescent="0.25">
      <c r="AD1346" s="37"/>
    </row>
    <row r="1347" spans="30:30" x14ac:dyDescent="0.25">
      <c r="AD1347" s="37"/>
    </row>
    <row r="1348" spans="30:30" x14ac:dyDescent="0.25">
      <c r="AD1348" s="37"/>
    </row>
    <row r="1349" spans="30:30" x14ac:dyDescent="0.25">
      <c r="AD1349" s="37"/>
    </row>
    <row r="1350" spans="30:30" x14ac:dyDescent="0.25">
      <c r="AD1350" s="37"/>
    </row>
    <row r="1351" spans="30:30" x14ac:dyDescent="0.25">
      <c r="AD1351" s="37"/>
    </row>
    <row r="1352" spans="30:30" x14ac:dyDescent="0.25">
      <c r="AD1352" s="37"/>
    </row>
    <row r="1353" spans="30:30" x14ac:dyDescent="0.25">
      <c r="AD1353" s="37"/>
    </row>
    <row r="1354" spans="30:30" x14ac:dyDescent="0.25">
      <c r="AD1354" s="37"/>
    </row>
    <row r="1355" spans="30:30" x14ac:dyDescent="0.25">
      <c r="AD1355" s="37"/>
    </row>
    <row r="1356" spans="30:30" x14ac:dyDescent="0.25">
      <c r="AD1356" s="37"/>
    </row>
    <row r="1357" spans="30:30" x14ac:dyDescent="0.25">
      <c r="AD1357" s="37"/>
    </row>
    <row r="1358" spans="30:30" x14ac:dyDescent="0.25">
      <c r="AD1358" s="37"/>
    </row>
    <row r="1359" spans="30:30" x14ac:dyDescent="0.25">
      <c r="AD1359" s="37"/>
    </row>
    <row r="1360" spans="30:30" x14ac:dyDescent="0.25">
      <c r="AD1360" s="37"/>
    </row>
    <row r="1361" spans="30:30" x14ac:dyDescent="0.25">
      <c r="AD1361" s="37"/>
    </row>
    <row r="1362" spans="30:30" x14ac:dyDescent="0.25">
      <c r="AD1362" s="37"/>
    </row>
    <row r="1363" spans="30:30" x14ac:dyDescent="0.25">
      <c r="AD1363" s="37"/>
    </row>
    <row r="1364" spans="30:30" x14ac:dyDescent="0.25">
      <c r="AD1364" s="37"/>
    </row>
    <row r="1365" spans="30:30" x14ac:dyDescent="0.25">
      <c r="AD1365" s="37"/>
    </row>
    <row r="1366" spans="30:30" x14ac:dyDescent="0.25">
      <c r="AD1366" s="37"/>
    </row>
    <row r="1367" spans="30:30" x14ac:dyDescent="0.25">
      <c r="AD1367" s="37"/>
    </row>
    <row r="1368" spans="30:30" x14ac:dyDescent="0.25">
      <c r="AD1368" s="37"/>
    </row>
    <row r="1369" spans="30:30" x14ac:dyDescent="0.25">
      <c r="AD1369" s="37"/>
    </row>
    <row r="1370" spans="30:30" x14ac:dyDescent="0.25">
      <c r="AD1370" s="37"/>
    </row>
    <row r="1371" spans="30:30" x14ac:dyDescent="0.25">
      <c r="AD1371" s="37"/>
    </row>
    <row r="1372" spans="30:30" x14ac:dyDescent="0.25">
      <c r="AD1372" s="37"/>
    </row>
    <row r="1373" spans="30:30" x14ac:dyDescent="0.25">
      <c r="AD1373" s="37"/>
    </row>
    <row r="1374" spans="30:30" x14ac:dyDescent="0.25">
      <c r="AD1374" s="37"/>
    </row>
    <row r="1375" spans="30:30" x14ac:dyDescent="0.25">
      <c r="AD1375" s="37"/>
    </row>
    <row r="1376" spans="30:30" x14ac:dyDescent="0.25">
      <c r="AD1376" s="37"/>
    </row>
    <row r="1377" spans="30:30" x14ac:dyDescent="0.25">
      <c r="AD1377" s="37"/>
    </row>
    <row r="1378" spans="30:30" x14ac:dyDescent="0.25">
      <c r="AD1378" s="37"/>
    </row>
    <row r="1379" spans="30:30" x14ac:dyDescent="0.25">
      <c r="AD1379" s="37"/>
    </row>
    <row r="1380" spans="30:30" x14ac:dyDescent="0.25">
      <c r="AD1380" s="37"/>
    </row>
    <row r="1381" spans="30:30" x14ac:dyDescent="0.25">
      <c r="AD1381" s="37"/>
    </row>
    <row r="1382" spans="30:30" x14ac:dyDescent="0.25">
      <c r="AD1382" s="37"/>
    </row>
    <row r="1383" spans="30:30" x14ac:dyDescent="0.25">
      <c r="AD1383" s="37"/>
    </row>
    <row r="1384" spans="30:30" x14ac:dyDescent="0.25">
      <c r="AD1384" s="37"/>
    </row>
    <row r="1385" spans="30:30" x14ac:dyDescent="0.25">
      <c r="AD1385" s="37"/>
    </row>
    <row r="1386" spans="30:30" x14ac:dyDescent="0.25">
      <c r="AD1386" s="37"/>
    </row>
    <row r="1387" spans="30:30" x14ac:dyDescent="0.25">
      <c r="AD1387" s="37"/>
    </row>
    <row r="1388" spans="30:30" x14ac:dyDescent="0.25">
      <c r="AD1388" s="37"/>
    </row>
    <row r="1389" spans="30:30" x14ac:dyDescent="0.25">
      <c r="AD1389" s="37"/>
    </row>
    <row r="1390" spans="30:30" x14ac:dyDescent="0.25">
      <c r="AD1390" s="37"/>
    </row>
    <row r="1391" spans="30:30" x14ac:dyDescent="0.25">
      <c r="AD1391" s="37"/>
    </row>
    <row r="1392" spans="30:30" x14ac:dyDescent="0.25">
      <c r="AD1392" s="37"/>
    </row>
    <row r="1393" spans="30:30" x14ac:dyDescent="0.25">
      <c r="AD1393" s="37"/>
    </row>
    <row r="1394" spans="30:30" x14ac:dyDescent="0.25">
      <c r="AD1394" s="37"/>
    </row>
    <row r="1395" spans="30:30" x14ac:dyDescent="0.25">
      <c r="AD1395" s="37"/>
    </row>
    <row r="1396" spans="30:30" x14ac:dyDescent="0.25">
      <c r="AD1396" s="37"/>
    </row>
    <row r="1397" spans="30:30" x14ac:dyDescent="0.25">
      <c r="AD1397" s="37"/>
    </row>
    <row r="1398" spans="30:30" x14ac:dyDescent="0.25">
      <c r="AD1398" s="37"/>
    </row>
    <row r="1399" spans="30:30" x14ac:dyDescent="0.25">
      <c r="AD1399" s="37"/>
    </row>
    <row r="1400" spans="30:30" x14ac:dyDescent="0.25">
      <c r="AD1400" s="37"/>
    </row>
    <row r="1401" spans="30:30" x14ac:dyDescent="0.25">
      <c r="AD1401" s="37"/>
    </row>
    <row r="1402" spans="30:30" x14ac:dyDescent="0.25">
      <c r="AD1402" s="37"/>
    </row>
    <row r="1403" spans="30:30" x14ac:dyDescent="0.25">
      <c r="AD1403" s="37"/>
    </row>
    <row r="1404" spans="30:30" x14ac:dyDescent="0.25">
      <c r="AD1404" s="37"/>
    </row>
    <row r="1405" spans="30:30" x14ac:dyDescent="0.25">
      <c r="AD1405" s="37"/>
    </row>
    <row r="1406" spans="30:30" x14ac:dyDescent="0.25">
      <c r="AD1406" s="37"/>
    </row>
    <row r="1407" spans="30:30" x14ac:dyDescent="0.25">
      <c r="AD1407" s="37"/>
    </row>
    <row r="1408" spans="30:30" x14ac:dyDescent="0.25">
      <c r="AD1408" s="37"/>
    </row>
    <row r="1409" spans="30:30" x14ac:dyDescent="0.25">
      <c r="AD1409" s="37"/>
    </row>
    <row r="1410" spans="30:30" x14ac:dyDescent="0.25">
      <c r="AD1410" s="37"/>
    </row>
    <row r="1411" spans="30:30" x14ac:dyDescent="0.25">
      <c r="AD1411" s="37"/>
    </row>
    <row r="1412" spans="30:30" x14ac:dyDescent="0.25">
      <c r="AD1412" s="37"/>
    </row>
    <row r="1413" spans="30:30" x14ac:dyDescent="0.25">
      <c r="AD1413" s="37"/>
    </row>
    <row r="1414" spans="30:30" x14ac:dyDescent="0.25">
      <c r="AD1414" s="37"/>
    </row>
    <row r="1415" spans="30:30" x14ac:dyDescent="0.25">
      <c r="AD1415" s="37"/>
    </row>
    <row r="1416" spans="30:30" x14ac:dyDescent="0.25">
      <c r="AD1416" s="37"/>
    </row>
    <row r="1417" spans="30:30" x14ac:dyDescent="0.25">
      <c r="AD1417" s="37"/>
    </row>
    <row r="1418" spans="30:30" x14ac:dyDescent="0.25">
      <c r="AD1418" s="37"/>
    </row>
    <row r="1419" spans="30:30" x14ac:dyDescent="0.25">
      <c r="AD1419" s="37"/>
    </row>
    <row r="1420" spans="30:30" x14ac:dyDescent="0.25">
      <c r="AD1420" s="37"/>
    </row>
    <row r="1421" spans="30:30" x14ac:dyDescent="0.25">
      <c r="AD1421" s="37"/>
    </row>
    <row r="1422" spans="30:30" x14ac:dyDescent="0.25">
      <c r="AD1422" s="37"/>
    </row>
    <row r="1423" spans="30:30" x14ac:dyDescent="0.25">
      <c r="AD1423" s="37"/>
    </row>
    <row r="1424" spans="30:30" x14ac:dyDescent="0.25">
      <c r="AD1424" s="37"/>
    </row>
    <row r="1425" spans="30:30" x14ac:dyDescent="0.25">
      <c r="AD1425" s="37"/>
    </row>
    <row r="1426" spans="30:30" x14ac:dyDescent="0.25">
      <c r="AD1426" s="37"/>
    </row>
    <row r="1427" spans="30:30" x14ac:dyDescent="0.25">
      <c r="AD1427" s="37"/>
    </row>
    <row r="1428" spans="30:30" x14ac:dyDescent="0.25">
      <c r="AD1428" s="37"/>
    </row>
    <row r="1429" spans="30:30" x14ac:dyDescent="0.25">
      <c r="AD1429" s="37"/>
    </row>
    <row r="1430" spans="30:30" x14ac:dyDescent="0.25">
      <c r="AD1430" s="37"/>
    </row>
    <row r="1431" spans="30:30" x14ac:dyDescent="0.25">
      <c r="AD1431" s="37"/>
    </row>
    <row r="1432" spans="30:30" x14ac:dyDescent="0.25">
      <c r="AD1432" s="37"/>
    </row>
    <row r="1433" spans="30:30" x14ac:dyDescent="0.25">
      <c r="AD1433" s="37"/>
    </row>
    <row r="1434" spans="30:30" x14ac:dyDescent="0.25">
      <c r="AD1434" s="37"/>
    </row>
    <row r="1435" spans="30:30" x14ac:dyDescent="0.25">
      <c r="AD1435" s="37"/>
    </row>
    <row r="1436" spans="30:30" x14ac:dyDescent="0.25">
      <c r="AD1436" s="37"/>
    </row>
    <row r="1437" spans="30:30" x14ac:dyDescent="0.25">
      <c r="AD1437" s="37"/>
    </row>
    <row r="1438" spans="30:30" x14ac:dyDescent="0.25">
      <c r="AD1438" s="37"/>
    </row>
    <row r="1439" spans="30:30" x14ac:dyDescent="0.25">
      <c r="AD1439" s="37"/>
    </row>
    <row r="1440" spans="30:30" x14ac:dyDescent="0.25">
      <c r="AD1440" s="37"/>
    </row>
    <row r="1441" spans="30:30" x14ac:dyDescent="0.25">
      <c r="AD1441" s="37"/>
    </row>
    <row r="1442" spans="30:30" x14ac:dyDescent="0.25">
      <c r="AD1442" s="37"/>
    </row>
    <row r="1443" spans="30:30" x14ac:dyDescent="0.25">
      <c r="AD1443" s="37"/>
    </row>
    <row r="1444" spans="30:30" x14ac:dyDescent="0.25">
      <c r="AD1444" s="37"/>
    </row>
    <row r="1445" spans="30:30" x14ac:dyDescent="0.25">
      <c r="AD1445" s="37"/>
    </row>
    <row r="1446" spans="30:30" x14ac:dyDescent="0.25">
      <c r="AD1446" s="37"/>
    </row>
    <row r="1447" spans="30:30" x14ac:dyDescent="0.25">
      <c r="AD1447" s="37"/>
    </row>
    <row r="1448" spans="30:30" x14ac:dyDescent="0.25">
      <c r="AD1448" s="37"/>
    </row>
    <row r="1449" spans="30:30" x14ac:dyDescent="0.25">
      <c r="AD1449" s="37"/>
    </row>
    <row r="1450" spans="30:30" x14ac:dyDescent="0.25">
      <c r="AD1450" s="37"/>
    </row>
    <row r="1451" spans="30:30" x14ac:dyDescent="0.25">
      <c r="AD1451" s="37"/>
    </row>
    <row r="1452" spans="30:30" x14ac:dyDescent="0.25">
      <c r="AD1452" s="37"/>
    </row>
    <row r="1453" spans="30:30" x14ac:dyDescent="0.25">
      <c r="AD1453" s="37"/>
    </row>
    <row r="1454" spans="30:30" x14ac:dyDescent="0.25">
      <c r="AD1454" s="37"/>
    </row>
    <row r="1455" spans="30:30" x14ac:dyDescent="0.25">
      <c r="AD1455" s="37"/>
    </row>
    <row r="1456" spans="30:30" x14ac:dyDescent="0.25">
      <c r="AD1456" s="37"/>
    </row>
    <row r="1457" spans="30:30" x14ac:dyDescent="0.25">
      <c r="AD1457" s="37"/>
    </row>
    <row r="1458" spans="30:30" x14ac:dyDescent="0.25">
      <c r="AD1458" s="37"/>
    </row>
    <row r="1459" spans="30:30" x14ac:dyDescent="0.25">
      <c r="AD1459" s="37"/>
    </row>
    <row r="1460" spans="30:30" x14ac:dyDescent="0.25">
      <c r="AD1460" s="37"/>
    </row>
    <row r="1461" spans="30:30" x14ac:dyDescent="0.25">
      <c r="AD1461" s="37"/>
    </row>
    <row r="1462" spans="30:30" x14ac:dyDescent="0.25">
      <c r="AD1462" s="37"/>
    </row>
    <row r="1463" spans="30:30" x14ac:dyDescent="0.25">
      <c r="AD1463" s="37"/>
    </row>
    <row r="1464" spans="30:30" x14ac:dyDescent="0.25">
      <c r="AD1464" s="37"/>
    </row>
    <row r="1465" spans="30:30" x14ac:dyDescent="0.25">
      <c r="AD1465" s="37"/>
    </row>
    <row r="1466" spans="30:30" x14ac:dyDescent="0.25">
      <c r="AD1466" s="37"/>
    </row>
    <row r="1467" spans="30:30" x14ac:dyDescent="0.25">
      <c r="AD1467" s="37"/>
    </row>
    <row r="1468" spans="30:30" x14ac:dyDescent="0.25">
      <c r="AD1468" s="37"/>
    </row>
    <row r="1469" spans="30:30" x14ac:dyDescent="0.25">
      <c r="AD1469" s="37"/>
    </row>
    <row r="1470" spans="30:30" x14ac:dyDescent="0.25">
      <c r="AD1470" s="37"/>
    </row>
    <row r="1471" spans="30:30" x14ac:dyDescent="0.25">
      <c r="AD1471" s="37"/>
    </row>
    <row r="1472" spans="30:30" x14ac:dyDescent="0.25">
      <c r="AD1472" s="37"/>
    </row>
    <row r="1473" spans="30:30" x14ac:dyDescent="0.25">
      <c r="AD1473" s="37"/>
    </row>
    <row r="1474" spans="30:30" x14ac:dyDescent="0.25">
      <c r="AD1474" s="37"/>
    </row>
    <row r="1475" spans="30:30" x14ac:dyDescent="0.25">
      <c r="AD1475" s="37"/>
    </row>
    <row r="1476" spans="30:30" x14ac:dyDescent="0.25">
      <c r="AD1476" s="37"/>
    </row>
    <row r="1477" spans="30:30" x14ac:dyDescent="0.25">
      <c r="AD1477" s="37"/>
    </row>
    <row r="1478" spans="30:30" x14ac:dyDescent="0.25">
      <c r="AD1478" s="37"/>
    </row>
    <row r="1479" spans="30:30" x14ac:dyDescent="0.25">
      <c r="AD1479" s="37"/>
    </row>
    <row r="1480" spans="30:30" x14ac:dyDescent="0.25">
      <c r="AD1480" s="37"/>
    </row>
    <row r="1481" spans="30:30" x14ac:dyDescent="0.25">
      <c r="AD1481" s="37"/>
    </row>
    <row r="1482" spans="30:30" x14ac:dyDescent="0.25">
      <c r="AD1482" s="37"/>
    </row>
    <row r="1483" spans="30:30" x14ac:dyDescent="0.25">
      <c r="AD1483" s="37"/>
    </row>
    <row r="1484" spans="30:30" x14ac:dyDescent="0.25">
      <c r="AD1484" s="37"/>
    </row>
    <row r="1485" spans="30:30" x14ac:dyDescent="0.25">
      <c r="AD1485" s="37"/>
    </row>
    <row r="1486" spans="30:30" x14ac:dyDescent="0.25">
      <c r="AD1486" s="37"/>
    </row>
    <row r="1487" spans="30:30" x14ac:dyDescent="0.25">
      <c r="AD1487" s="37"/>
    </row>
    <row r="1488" spans="30:30" x14ac:dyDescent="0.25">
      <c r="AD1488" s="37"/>
    </row>
    <row r="1489" spans="30:30" x14ac:dyDescent="0.25">
      <c r="AD1489" s="37"/>
    </row>
    <row r="1490" spans="30:30" x14ac:dyDescent="0.25">
      <c r="AD1490" s="37"/>
    </row>
    <row r="1491" spans="30:30" x14ac:dyDescent="0.25">
      <c r="AD1491" s="37"/>
    </row>
    <row r="1492" spans="30:30" x14ac:dyDescent="0.25">
      <c r="AD1492" s="37"/>
    </row>
    <row r="1493" spans="30:30" x14ac:dyDescent="0.25">
      <c r="AD1493" s="37"/>
    </row>
    <row r="1494" spans="30:30" x14ac:dyDescent="0.25">
      <c r="AD1494" s="37"/>
    </row>
    <row r="1495" spans="30:30" x14ac:dyDescent="0.25">
      <c r="AD1495" s="37"/>
    </row>
    <row r="1496" spans="30:30" x14ac:dyDescent="0.25">
      <c r="AD1496" s="37"/>
    </row>
    <row r="1497" spans="30:30" x14ac:dyDescent="0.25">
      <c r="AD1497" s="37"/>
    </row>
    <row r="1498" spans="30:30" x14ac:dyDescent="0.25">
      <c r="AD1498" s="37"/>
    </row>
    <row r="1499" spans="30:30" x14ac:dyDescent="0.25">
      <c r="AD1499" s="37"/>
    </row>
    <row r="1500" spans="30:30" x14ac:dyDescent="0.25">
      <c r="AD1500" s="37"/>
    </row>
    <row r="1501" spans="30:30" x14ac:dyDescent="0.25">
      <c r="AD1501" s="37"/>
    </row>
    <row r="1502" spans="30:30" x14ac:dyDescent="0.25">
      <c r="AD1502" s="37"/>
    </row>
    <row r="1503" spans="30:30" x14ac:dyDescent="0.25">
      <c r="AD1503" s="37"/>
    </row>
    <row r="1504" spans="30:30" x14ac:dyDescent="0.25">
      <c r="AD1504" s="37"/>
    </row>
    <row r="1505" spans="30:30" x14ac:dyDescent="0.25">
      <c r="AD1505" s="37"/>
    </row>
    <row r="1506" spans="30:30" x14ac:dyDescent="0.25">
      <c r="AD1506" s="37"/>
    </row>
    <row r="1507" spans="30:30" x14ac:dyDescent="0.25">
      <c r="AD1507" s="37"/>
    </row>
    <row r="1508" spans="30:30" x14ac:dyDescent="0.25">
      <c r="AD1508" s="37"/>
    </row>
    <row r="1509" spans="30:30" x14ac:dyDescent="0.25">
      <c r="AD1509" s="37"/>
    </row>
    <row r="1510" spans="30:30" x14ac:dyDescent="0.25">
      <c r="AD1510" s="37"/>
    </row>
    <row r="1511" spans="30:30" x14ac:dyDescent="0.25">
      <c r="AD1511" s="37"/>
    </row>
    <row r="1512" spans="30:30" x14ac:dyDescent="0.25">
      <c r="AD1512" s="37"/>
    </row>
    <row r="1513" spans="30:30" x14ac:dyDescent="0.25">
      <c r="AD1513" s="37"/>
    </row>
    <row r="1514" spans="30:30" x14ac:dyDescent="0.25">
      <c r="AD1514" s="37"/>
    </row>
    <row r="1515" spans="30:30" x14ac:dyDescent="0.25">
      <c r="AD1515" s="37"/>
    </row>
    <row r="1516" spans="30:30" x14ac:dyDescent="0.25">
      <c r="AD1516" s="37"/>
    </row>
    <row r="1517" spans="30:30" x14ac:dyDescent="0.25">
      <c r="AD1517" s="37"/>
    </row>
    <row r="1518" spans="30:30" x14ac:dyDescent="0.25">
      <c r="AD1518" s="37"/>
    </row>
    <row r="1519" spans="30:30" x14ac:dyDescent="0.25">
      <c r="AD1519" s="37"/>
    </row>
    <row r="1520" spans="30:30" x14ac:dyDescent="0.25">
      <c r="AD1520" s="37"/>
    </row>
    <row r="1521" spans="30:30" x14ac:dyDescent="0.25">
      <c r="AD1521" s="37"/>
    </row>
    <row r="1522" spans="30:30" x14ac:dyDescent="0.25">
      <c r="AD1522" s="37"/>
    </row>
    <row r="1523" spans="30:30" x14ac:dyDescent="0.25">
      <c r="AD1523" s="37"/>
    </row>
    <row r="1524" spans="30:30" x14ac:dyDescent="0.25">
      <c r="AD1524" s="37"/>
    </row>
    <row r="1525" spans="30:30" x14ac:dyDescent="0.25">
      <c r="AD1525" s="37"/>
    </row>
    <row r="1526" spans="30:30" x14ac:dyDescent="0.25">
      <c r="AD1526" s="37"/>
    </row>
    <row r="1527" spans="30:30" x14ac:dyDescent="0.25">
      <c r="AD1527" s="37"/>
    </row>
    <row r="1528" spans="30:30" x14ac:dyDescent="0.25">
      <c r="AD1528" s="37"/>
    </row>
    <row r="1529" spans="30:30" x14ac:dyDescent="0.25">
      <c r="AD1529" s="37"/>
    </row>
    <row r="1530" spans="30:30" x14ac:dyDescent="0.25">
      <c r="AD1530" s="37"/>
    </row>
    <row r="1531" spans="30:30" x14ac:dyDescent="0.25">
      <c r="AD1531" s="37"/>
    </row>
    <row r="1532" spans="30:30" x14ac:dyDescent="0.25">
      <c r="AD1532" s="37"/>
    </row>
    <row r="1533" spans="30:30" x14ac:dyDescent="0.25">
      <c r="AD1533" s="37"/>
    </row>
    <row r="1534" spans="30:30" x14ac:dyDescent="0.25">
      <c r="AD1534" s="37"/>
    </row>
    <row r="1535" spans="30:30" x14ac:dyDescent="0.25">
      <c r="AD1535" s="37"/>
    </row>
    <row r="1536" spans="30:30" x14ac:dyDescent="0.25">
      <c r="AD1536" s="37"/>
    </row>
    <row r="1537" spans="30:30" x14ac:dyDescent="0.25">
      <c r="AD1537" s="37"/>
    </row>
    <row r="1538" spans="30:30" x14ac:dyDescent="0.25">
      <c r="AD1538" s="37"/>
    </row>
    <row r="1539" spans="30:30" x14ac:dyDescent="0.25">
      <c r="AD1539" s="37"/>
    </row>
    <row r="1540" spans="30:30" x14ac:dyDescent="0.25">
      <c r="AD1540" s="37"/>
    </row>
    <row r="1541" spans="30:30" x14ac:dyDescent="0.25">
      <c r="AD1541" s="37"/>
    </row>
    <row r="1542" spans="30:30" x14ac:dyDescent="0.25">
      <c r="AD1542" s="37"/>
    </row>
    <row r="1543" spans="30:30" x14ac:dyDescent="0.25">
      <c r="AD1543" s="37"/>
    </row>
    <row r="1544" spans="30:30" x14ac:dyDescent="0.25">
      <c r="AD1544" s="37"/>
    </row>
    <row r="1545" spans="30:30" x14ac:dyDescent="0.25">
      <c r="AD1545" s="37"/>
    </row>
    <row r="1546" spans="30:30" x14ac:dyDescent="0.25">
      <c r="AD1546" s="37"/>
    </row>
    <row r="1547" spans="30:30" x14ac:dyDescent="0.25">
      <c r="AD1547" s="37"/>
    </row>
    <row r="1548" spans="30:30" x14ac:dyDescent="0.25">
      <c r="AD1548" s="37"/>
    </row>
    <row r="1549" spans="30:30" x14ac:dyDescent="0.25">
      <c r="AD1549" s="37"/>
    </row>
    <row r="1550" spans="30:30" x14ac:dyDescent="0.25">
      <c r="AD1550" s="37"/>
    </row>
    <row r="1551" spans="30:30" x14ac:dyDescent="0.25">
      <c r="AD1551" s="37"/>
    </row>
    <row r="1552" spans="30:30" x14ac:dyDescent="0.25">
      <c r="AD1552" s="37"/>
    </row>
    <row r="1553" spans="30:30" x14ac:dyDescent="0.25">
      <c r="AD1553" s="37"/>
    </row>
    <row r="1554" spans="30:30" x14ac:dyDescent="0.25">
      <c r="AD1554" s="37"/>
    </row>
    <row r="1555" spans="30:30" x14ac:dyDescent="0.25">
      <c r="AD1555" s="37"/>
    </row>
    <row r="1556" spans="30:30" x14ac:dyDescent="0.25">
      <c r="AD1556" s="37"/>
    </row>
    <row r="1557" spans="30:30" x14ac:dyDescent="0.25">
      <c r="AD1557" s="37"/>
    </row>
    <row r="1558" spans="30:30" x14ac:dyDescent="0.25">
      <c r="AD1558" s="37"/>
    </row>
    <row r="1559" spans="30:30" x14ac:dyDescent="0.25">
      <c r="AD1559" s="37"/>
    </row>
    <row r="1560" spans="30:30" x14ac:dyDescent="0.25">
      <c r="AD1560" s="37"/>
    </row>
    <row r="1561" spans="30:30" x14ac:dyDescent="0.25">
      <c r="AD1561" s="37"/>
    </row>
    <row r="1562" spans="30:30" x14ac:dyDescent="0.25">
      <c r="AD1562" s="37"/>
    </row>
    <row r="1563" spans="30:30" x14ac:dyDescent="0.25">
      <c r="AD1563" s="37"/>
    </row>
    <row r="1564" spans="30:30" x14ac:dyDescent="0.25">
      <c r="AD1564" s="37"/>
    </row>
    <row r="1565" spans="30:30" x14ac:dyDescent="0.25">
      <c r="AD1565" s="37"/>
    </row>
    <row r="1566" spans="30:30" x14ac:dyDescent="0.25">
      <c r="AD1566" s="37"/>
    </row>
    <row r="1567" spans="30:30" x14ac:dyDescent="0.25">
      <c r="AD1567" s="37"/>
    </row>
    <row r="1568" spans="30:30" x14ac:dyDescent="0.25">
      <c r="AD1568" s="37"/>
    </row>
    <row r="1569" spans="30:30" x14ac:dyDescent="0.25">
      <c r="AD1569" s="37"/>
    </row>
    <row r="1570" spans="30:30" x14ac:dyDescent="0.25">
      <c r="AD1570" s="37"/>
    </row>
    <row r="1571" spans="30:30" x14ac:dyDescent="0.25">
      <c r="AD1571" s="37"/>
    </row>
    <row r="1572" spans="30:30" x14ac:dyDescent="0.25">
      <c r="AD1572" s="37"/>
    </row>
    <row r="1573" spans="30:30" x14ac:dyDescent="0.25">
      <c r="AD1573" s="37"/>
    </row>
    <row r="1574" spans="30:30" x14ac:dyDescent="0.25">
      <c r="AD1574" s="37"/>
    </row>
    <row r="1575" spans="30:30" x14ac:dyDescent="0.25">
      <c r="AD1575" s="37"/>
    </row>
    <row r="1576" spans="30:30" x14ac:dyDescent="0.25">
      <c r="AD1576" s="37"/>
    </row>
    <row r="1577" spans="30:30" x14ac:dyDescent="0.25">
      <c r="AD1577" s="37"/>
    </row>
    <row r="1578" spans="30:30" x14ac:dyDescent="0.25">
      <c r="AD1578" s="37"/>
    </row>
    <row r="1579" spans="30:30" x14ac:dyDescent="0.25">
      <c r="AD1579" s="37"/>
    </row>
    <row r="1580" spans="30:30" x14ac:dyDescent="0.25">
      <c r="AD1580" s="37"/>
    </row>
    <row r="1581" spans="30:30" x14ac:dyDescent="0.25">
      <c r="AD1581" s="37"/>
    </row>
    <row r="1582" spans="30:30" x14ac:dyDescent="0.25">
      <c r="AD1582" s="37"/>
    </row>
    <row r="1583" spans="30:30" x14ac:dyDescent="0.25">
      <c r="AD1583" s="37"/>
    </row>
    <row r="1584" spans="30:30" x14ac:dyDescent="0.25">
      <c r="AD1584" s="37"/>
    </row>
    <row r="1585" spans="30:30" x14ac:dyDescent="0.25">
      <c r="AD1585" s="37"/>
    </row>
    <row r="1586" spans="30:30" x14ac:dyDescent="0.25">
      <c r="AD1586" s="37"/>
    </row>
    <row r="1587" spans="30:30" x14ac:dyDescent="0.25">
      <c r="AD1587" s="37"/>
    </row>
    <row r="1588" spans="30:30" x14ac:dyDescent="0.25">
      <c r="AD1588" s="37"/>
    </row>
    <row r="1589" spans="30:30" x14ac:dyDescent="0.25">
      <c r="AD1589" s="37"/>
    </row>
    <row r="1590" spans="30:30" x14ac:dyDescent="0.25">
      <c r="AD1590" s="37"/>
    </row>
    <row r="1591" spans="30:30" x14ac:dyDescent="0.25">
      <c r="AD1591" s="37"/>
    </row>
    <row r="1592" spans="30:30" x14ac:dyDescent="0.25">
      <c r="AD1592" s="37"/>
    </row>
    <row r="1593" spans="30:30" x14ac:dyDescent="0.25">
      <c r="AD1593" s="37"/>
    </row>
    <row r="1594" spans="30:30" x14ac:dyDescent="0.25">
      <c r="AD1594" s="37"/>
    </row>
    <row r="1595" spans="30:30" x14ac:dyDescent="0.25">
      <c r="AD1595" s="37"/>
    </row>
    <row r="1596" spans="30:30" x14ac:dyDescent="0.25">
      <c r="AD1596" s="37"/>
    </row>
    <row r="1597" spans="30:30" x14ac:dyDescent="0.25">
      <c r="AD1597" s="37"/>
    </row>
    <row r="1598" spans="30:30" x14ac:dyDescent="0.25">
      <c r="AD1598" s="37"/>
    </row>
    <row r="1599" spans="30:30" x14ac:dyDescent="0.25">
      <c r="AD1599" s="37"/>
    </row>
    <row r="1600" spans="30:30" x14ac:dyDescent="0.25">
      <c r="AD1600" s="37"/>
    </row>
    <row r="1601" spans="30:30" x14ac:dyDescent="0.25">
      <c r="AD1601" s="37"/>
    </row>
    <row r="1602" spans="30:30" x14ac:dyDescent="0.25">
      <c r="AD1602" s="37"/>
    </row>
    <row r="1603" spans="30:30" x14ac:dyDescent="0.25">
      <c r="AD1603" s="37"/>
    </row>
    <row r="1604" spans="30:30" x14ac:dyDescent="0.25">
      <c r="AD1604" s="37"/>
    </row>
    <row r="1605" spans="30:30" x14ac:dyDescent="0.25">
      <c r="AD1605" s="37"/>
    </row>
    <row r="1606" spans="30:30" x14ac:dyDescent="0.25">
      <c r="AD1606" s="37"/>
    </row>
    <row r="1607" spans="30:30" x14ac:dyDescent="0.25">
      <c r="AD1607" s="37"/>
    </row>
    <row r="1608" spans="30:30" x14ac:dyDescent="0.25">
      <c r="AD1608" s="37"/>
    </row>
    <row r="1609" spans="30:30" x14ac:dyDescent="0.25">
      <c r="AD1609" s="37"/>
    </row>
    <row r="1610" spans="30:30" x14ac:dyDescent="0.25">
      <c r="AD1610" s="37"/>
    </row>
    <row r="1611" spans="30:30" x14ac:dyDescent="0.25">
      <c r="AD1611" s="37"/>
    </row>
    <row r="1612" spans="30:30" x14ac:dyDescent="0.25">
      <c r="AD1612" s="37"/>
    </row>
    <row r="1613" spans="30:30" x14ac:dyDescent="0.25">
      <c r="AD1613" s="37"/>
    </row>
    <row r="1614" spans="30:30" x14ac:dyDescent="0.25">
      <c r="AD1614" s="37"/>
    </row>
    <row r="1615" spans="30:30" x14ac:dyDescent="0.25">
      <c r="AD1615" s="37"/>
    </row>
    <row r="1616" spans="30:30" x14ac:dyDescent="0.25">
      <c r="AD1616" s="37"/>
    </row>
    <row r="1617" spans="30:30" x14ac:dyDescent="0.25">
      <c r="AD1617" s="37"/>
    </row>
    <row r="1618" spans="30:30" x14ac:dyDescent="0.25">
      <c r="AD1618" s="37"/>
    </row>
    <row r="1619" spans="30:30" x14ac:dyDescent="0.25">
      <c r="AD1619" s="37"/>
    </row>
    <row r="1620" spans="30:30" x14ac:dyDescent="0.25">
      <c r="AD1620" s="37"/>
    </row>
    <row r="1621" spans="30:30" x14ac:dyDescent="0.25">
      <c r="AD1621" s="37"/>
    </row>
    <row r="1622" spans="30:30" x14ac:dyDescent="0.25">
      <c r="AD1622" s="37"/>
    </row>
    <row r="1623" spans="30:30" x14ac:dyDescent="0.25">
      <c r="AD1623" s="37"/>
    </row>
    <row r="1624" spans="30:30" x14ac:dyDescent="0.25">
      <c r="AD1624" s="37"/>
    </row>
    <row r="1625" spans="30:30" x14ac:dyDescent="0.25">
      <c r="AD1625" s="37"/>
    </row>
    <row r="1626" spans="30:30" x14ac:dyDescent="0.25">
      <c r="AD1626" s="37"/>
    </row>
    <row r="1627" spans="30:30" x14ac:dyDescent="0.25">
      <c r="AD1627" s="37"/>
    </row>
    <row r="1628" spans="30:30" x14ac:dyDescent="0.25">
      <c r="AD1628" s="37"/>
    </row>
    <row r="1629" spans="30:30" x14ac:dyDescent="0.25">
      <c r="AD1629" s="37"/>
    </row>
    <row r="1630" spans="30:30" x14ac:dyDescent="0.25">
      <c r="AD1630" s="37"/>
    </row>
    <row r="1631" spans="30:30" x14ac:dyDescent="0.25">
      <c r="AD1631" s="37"/>
    </row>
    <row r="1632" spans="30:30" x14ac:dyDescent="0.25">
      <c r="AD1632" s="37"/>
    </row>
    <row r="1633" spans="30:30" x14ac:dyDescent="0.25">
      <c r="AD1633" s="37"/>
    </row>
    <row r="1634" spans="30:30" x14ac:dyDescent="0.25">
      <c r="AD1634" s="37"/>
    </row>
    <row r="1635" spans="30:30" x14ac:dyDescent="0.25">
      <c r="AD1635" s="37"/>
    </row>
    <row r="1636" spans="30:30" x14ac:dyDescent="0.25">
      <c r="AD1636" s="37"/>
    </row>
    <row r="1637" spans="30:30" x14ac:dyDescent="0.25">
      <c r="AD1637" s="37"/>
    </row>
    <row r="1638" spans="30:30" x14ac:dyDescent="0.25">
      <c r="AD1638" s="37"/>
    </row>
    <row r="1639" spans="30:30" x14ac:dyDescent="0.25">
      <c r="AD1639" s="37"/>
    </row>
    <row r="1640" spans="30:30" x14ac:dyDescent="0.25">
      <c r="AD1640" s="37"/>
    </row>
    <row r="1641" spans="30:30" x14ac:dyDescent="0.25">
      <c r="AD1641" s="37"/>
    </row>
    <row r="1642" spans="30:30" x14ac:dyDescent="0.25">
      <c r="AD1642" s="37"/>
    </row>
    <row r="1643" spans="30:30" x14ac:dyDescent="0.25">
      <c r="AD1643" s="37"/>
    </row>
    <row r="1644" spans="30:30" x14ac:dyDescent="0.25">
      <c r="AD1644" s="37"/>
    </row>
    <row r="1645" spans="30:30" x14ac:dyDescent="0.25">
      <c r="AD1645" s="37"/>
    </row>
    <row r="1646" spans="30:30" x14ac:dyDescent="0.25">
      <c r="AD1646" s="37"/>
    </row>
    <row r="1647" spans="30:30" x14ac:dyDescent="0.25">
      <c r="AD1647" s="37"/>
    </row>
    <row r="1648" spans="30:30" x14ac:dyDescent="0.25">
      <c r="AD1648" s="37"/>
    </row>
    <row r="1649" spans="30:30" x14ac:dyDescent="0.25">
      <c r="AD1649" s="37"/>
    </row>
    <row r="1650" spans="30:30" x14ac:dyDescent="0.25">
      <c r="AD1650" s="37"/>
    </row>
    <row r="1651" spans="30:30" x14ac:dyDescent="0.25">
      <c r="AD1651" s="37"/>
    </row>
    <row r="1652" spans="30:30" x14ac:dyDescent="0.25">
      <c r="AD1652" s="37"/>
    </row>
    <row r="1653" spans="30:30" x14ac:dyDescent="0.25">
      <c r="AD1653" s="37"/>
    </row>
    <row r="1654" spans="30:30" x14ac:dyDescent="0.25">
      <c r="AD1654" s="37"/>
    </row>
    <row r="1655" spans="30:30" x14ac:dyDescent="0.25">
      <c r="AD1655" s="37"/>
    </row>
    <row r="1656" spans="30:30" x14ac:dyDescent="0.25">
      <c r="AD1656" s="37"/>
    </row>
    <row r="1657" spans="30:30" x14ac:dyDescent="0.25">
      <c r="AD1657" s="37"/>
    </row>
    <row r="1658" spans="30:30" x14ac:dyDescent="0.25">
      <c r="AD1658" s="37"/>
    </row>
    <row r="1659" spans="30:30" x14ac:dyDescent="0.25">
      <c r="AD1659" s="37"/>
    </row>
    <row r="1660" spans="30:30" x14ac:dyDescent="0.25">
      <c r="AD1660" s="37"/>
    </row>
    <row r="1661" spans="30:30" x14ac:dyDescent="0.25">
      <c r="AD1661" s="37"/>
    </row>
    <row r="1662" spans="30:30" x14ac:dyDescent="0.25">
      <c r="AD1662" s="37"/>
    </row>
    <row r="1663" spans="30:30" x14ac:dyDescent="0.25">
      <c r="AD1663" s="37"/>
    </row>
    <row r="1664" spans="30:30" x14ac:dyDescent="0.25">
      <c r="AD1664" s="37"/>
    </row>
    <row r="1665" spans="30:30" x14ac:dyDescent="0.25">
      <c r="AD1665" s="37"/>
    </row>
    <row r="1666" spans="30:30" x14ac:dyDescent="0.25">
      <c r="AD1666" s="37"/>
    </row>
    <row r="1667" spans="30:30" x14ac:dyDescent="0.25">
      <c r="AD1667" s="37"/>
    </row>
    <row r="1668" spans="30:30" x14ac:dyDescent="0.25">
      <c r="AD1668" s="37"/>
    </row>
    <row r="1669" spans="30:30" x14ac:dyDescent="0.25">
      <c r="AD1669" s="37"/>
    </row>
    <row r="1670" spans="30:30" x14ac:dyDescent="0.25">
      <c r="AD1670" s="37"/>
    </row>
    <row r="1671" spans="30:30" x14ac:dyDescent="0.25">
      <c r="AD1671" s="37"/>
    </row>
    <row r="1672" spans="30:30" x14ac:dyDescent="0.25">
      <c r="AD1672" s="37"/>
    </row>
    <row r="1673" spans="30:30" x14ac:dyDescent="0.25">
      <c r="AD1673" s="37"/>
    </row>
    <row r="1674" spans="30:30" x14ac:dyDescent="0.25">
      <c r="AD1674" s="37"/>
    </row>
    <row r="1675" spans="30:30" x14ac:dyDescent="0.25">
      <c r="AD1675" s="37"/>
    </row>
    <row r="1676" spans="30:30" x14ac:dyDescent="0.25">
      <c r="AD1676" s="37"/>
    </row>
    <row r="1677" spans="30:30" x14ac:dyDescent="0.25">
      <c r="AD1677" s="37"/>
    </row>
    <row r="1678" spans="30:30" x14ac:dyDescent="0.25">
      <c r="AD1678" s="37"/>
    </row>
    <row r="1679" spans="30:30" x14ac:dyDescent="0.25">
      <c r="AD1679" s="37"/>
    </row>
    <row r="1680" spans="30:30" x14ac:dyDescent="0.25">
      <c r="AD1680" s="37"/>
    </row>
    <row r="1681" spans="30:30" x14ac:dyDescent="0.25">
      <c r="AD1681" s="37"/>
    </row>
    <row r="1682" spans="30:30" x14ac:dyDescent="0.25">
      <c r="AD1682" s="37"/>
    </row>
    <row r="1683" spans="30:30" x14ac:dyDescent="0.25">
      <c r="AD1683" s="37"/>
    </row>
    <row r="1684" spans="30:30" x14ac:dyDescent="0.25">
      <c r="AD1684" s="37"/>
    </row>
    <row r="1685" spans="30:30" x14ac:dyDescent="0.25">
      <c r="AD1685" s="37"/>
    </row>
    <row r="1686" spans="30:30" x14ac:dyDescent="0.25">
      <c r="AD1686" s="37"/>
    </row>
    <row r="1687" spans="30:30" x14ac:dyDescent="0.25">
      <c r="AD1687" s="37"/>
    </row>
    <row r="1688" spans="30:30" x14ac:dyDescent="0.25">
      <c r="AD1688" s="37"/>
    </row>
    <row r="1689" spans="30:30" x14ac:dyDescent="0.25">
      <c r="AD1689" s="37"/>
    </row>
    <row r="1690" spans="30:30" x14ac:dyDescent="0.25">
      <c r="AD1690" s="37"/>
    </row>
    <row r="1691" spans="30:30" x14ac:dyDescent="0.25">
      <c r="AD1691" s="37"/>
    </row>
    <row r="1692" spans="30:30" x14ac:dyDescent="0.25">
      <c r="AD1692" s="37"/>
    </row>
    <row r="1693" spans="30:30" x14ac:dyDescent="0.25">
      <c r="AD1693" s="37"/>
    </row>
    <row r="1694" spans="30:30" x14ac:dyDescent="0.25">
      <c r="AD1694" s="37"/>
    </row>
    <row r="1695" spans="30:30" x14ac:dyDescent="0.25">
      <c r="AD1695" s="37"/>
    </row>
    <row r="1696" spans="30:30" x14ac:dyDescent="0.25">
      <c r="AD1696" s="37"/>
    </row>
    <row r="1697" spans="30:30" x14ac:dyDescent="0.25">
      <c r="AD1697" s="37"/>
    </row>
    <row r="1698" spans="30:30" x14ac:dyDescent="0.25">
      <c r="AD1698" s="37"/>
    </row>
    <row r="1699" spans="30:30" x14ac:dyDescent="0.25">
      <c r="AD1699" s="37"/>
    </row>
    <row r="1700" spans="30:30" x14ac:dyDescent="0.25">
      <c r="AD1700" s="37"/>
    </row>
    <row r="1701" spans="30:30" x14ac:dyDescent="0.25">
      <c r="AD1701" s="37"/>
    </row>
    <row r="1702" spans="30:30" x14ac:dyDescent="0.25">
      <c r="AD1702" s="37"/>
    </row>
    <row r="1703" spans="30:30" x14ac:dyDescent="0.25">
      <c r="AD1703" s="37"/>
    </row>
    <row r="1704" spans="30:30" x14ac:dyDescent="0.25">
      <c r="AD1704" s="37"/>
    </row>
    <row r="1705" spans="30:30" x14ac:dyDescent="0.25">
      <c r="AD1705" s="37"/>
    </row>
    <row r="1706" spans="30:30" x14ac:dyDescent="0.25">
      <c r="AD1706" s="37"/>
    </row>
    <row r="1707" spans="30:30" x14ac:dyDescent="0.25">
      <c r="AD1707" s="37"/>
    </row>
    <row r="1708" spans="30:30" x14ac:dyDescent="0.25">
      <c r="AD1708" s="37"/>
    </row>
    <row r="1709" spans="30:30" x14ac:dyDescent="0.25">
      <c r="AD1709" s="37"/>
    </row>
    <row r="1710" spans="30:30" x14ac:dyDescent="0.25">
      <c r="AD1710" s="37"/>
    </row>
    <row r="1711" spans="30:30" x14ac:dyDescent="0.25">
      <c r="AD1711" s="37"/>
    </row>
    <row r="1712" spans="30:30" x14ac:dyDescent="0.25">
      <c r="AD1712" s="37"/>
    </row>
    <row r="1713" spans="30:30" x14ac:dyDescent="0.25">
      <c r="AD1713" s="37"/>
    </row>
    <row r="1714" spans="30:30" x14ac:dyDescent="0.25">
      <c r="AD1714" s="37"/>
    </row>
    <row r="1715" spans="30:30" x14ac:dyDescent="0.25">
      <c r="AD1715" s="37"/>
    </row>
    <row r="1716" spans="30:30" x14ac:dyDescent="0.25">
      <c r="AD1716" s="37"/>
    </row>
    <row r="1717" spans="30:30" x14ac:dyDescent="0.25">
      <c r="AD1717" s="37"/>
    </row>
    <row r="1718" spans="30:30" x14ac:dyDescent="0.25">
      <c r="AD1718" s="37"/>
    </row>
    <row r="1719" spans="30:30" x14ac:dyDescent="0.25">
      <c r="AD1719" s="37"/>
    </row>
    <row r="1720" spans="30:30" x14ac:dyDescent="0.25">
      <c r="AD1720" s="37"/>
    </row>
    <row r="1721" spans="30:30" x14ac:dyDescent="0.25">
      <c r="AD1721" s="37"/>
    </row>
    <row r="1722" spans="30:30" x14ac:dyDescent="0.25">
      <c r="AD1722" s="37"/>
    </row>
    <row r="1723" spans="30:30" x14ac:dyDescent="0.25">
      <c r="AD1723" s="37"/>
    </row>
    <row r="1724" spans="30:30" x14ac:dyDescent="0.25">
      <c r="AD1724" s="37"/>
    </row>
    <row r="1725" spans="30:30" x14ac:dyDescent="0.25">
      <c r="AD1725" s="37"/>
    </row>
    <row r="1726" spans="30:30" x14ac:dyDescent="0.25">
      <c r="AD1726" s="37"/>
    </row>
    <row r="1727" spans="30:30" x14ac:dyDescent="0.25">
      <c r="AD1727" s="37"/>
    </row>
    <row r="1728" spans="30:30" x14ac:dyDescent="0.25">
      <c r="AD1728" s="37"/>
    </row>
    <row r="1729" spans="30:30" x14ac:dyDescent="0.25">
      <c r="AD1729" s="37"/>
    </row>
    <row r="1730" spans="30:30" x14ac:dyDescent="0.25">
      <c r="AD1730" s="37"/>
    </row>
    <row r="1731" spans="30:30" x14ac:dyDescent="0.25">
      <c r="AD1731" s="37"/>
    </row>
    <row r="1732" spans="30:30" x14ac:dyDescent="0.25">
      <c r="AD1732" s="37"/>
    </row>
    <row r="1733" spans="30:30" x14ac:dyDescent="0.25">
      <c r="AD1733" s="37"/>
    </row>
    <row r="1734" spans="30:30" x14ac:dyDescent="0.25">
      <c r="AD1734" s="37"/>
    </row>
    <row r="1735" spans="30:30" x14ac:dyDescent="0.25">
      <c r="AD1735" s="37"/>
    </row>
    <row r="1736" spans="30:30" x14ac:dyDescent="0.25">
      <c r="AD1736" s="37"/>
    </row>
    <row r="1737" spans="30:30" x14ac:dyDescent="0.25">
      <c r="AD1737" s="37"/>
    </row>
    <row r="1738" spans="30:30" x14ac:dyDescent="0.25">
      <c r="AD1738" s="37"/>
    </row>
    <row r="1739" spans="30:30" x14ac:dyDescent="0.25">
      <c r="AD1739" s="37"/>
    </row>
    <row r="1740" spans="30:30" x14ac:dyDescent="0.25">
      <c r="AD1740" s="37"/>
    </row>
    <row r="1741" spans="30:30" x14ac:dyDescent="0.25">
      <c r="AD1741" s="37"/>
    </row>
    <row r="1742" spans="30:30" x14ac:dyDescent="0.25">
      <c r="AD1742" s="37"/>
    </row>
    <row r="1743" spans="30:30" x14ac:dyDescent="0.25">
      <c r="AD1743" s="37"/>
    </row>
    <row r="1744" spans="30:30" x14ac:dyDescent="0.25">
      <c r="AD1744" s="37"/>
    </row>
    <row r="1745" spans="30:30" x14ac:dyDescent="0.25">
      <c r="AD1745" s="37"/>
    </row>
    <row r="1746" spans="30:30" x14ac:dyDescent="0.25">
      <c r="AD1746" s="37"/>
    </row>
    <row r="1747" spans="30:30" x14ac:dyDescent="0.25">
      <c r="AD1747" s="37"/>
    </row>
    <row r="1748" spans="30:30" x14ac:dyDescent="0.25">
      <c r="AD1748" s="37"/>
    </row>
    <row r="1749" spans="30:30" x14ac:dyDescent="0.25">
      <c r="AD1749" s="37"/>
    </row>
    <row r="1750" spans="30:30" x14ac:dyDescent="0.25">
      <c r="AD1750" s="37"/>
    </row>
    <row r="1751" spans="30:30" x14ac:dyDescent="0.25">
      <c r="AD1751" s="37"/>
    </row>
    <row r="1752" spans="30:30" x14ac:dyDescent="0.25">
      <c r="AD1752" s="37"/>
    </row>
    <row r="1753" spans="30:30" x14ac:dyDescent="0.25">
      <c r="AD1753" s="37"/>
    </row>
    <row r="1754" spans="30:30" x14ac:dyDescent="0.25">
      <c r="AD1754" s="37"/>
    </row>
    <row r="1755" spans="30:30" x14ac:dyDescent="0.25">
      <c r="AD1755" s="37"/>
    </row>
    <row r="1756" spans="30:30" x14ac:dyDescent="0.25">
      <c r="AD1756" s="37"/>
    </row>
    <row r="1757" spans="30:30" x14ac:dyDescent="0.25">
      <c r="AD1757" s="37"/>
    </row>
    <row r="1758" spans="30:30" x14ac:dyDescent="0.25">
      <c r="AD1758" s="37"/>
    </row>
    <row r="1759" spans="30:30" x14ac:dyDescent="0.25">
      <c r="AD1759" s="37"/>
    </row>
    <row r="1760" spans="30:30" x14ac:dyDescent="0.25">
      <c r="AD1760" s="37"/>
    </row>
    <row r="1761" spans="30:30" x14ac:dyDescent="0.25">
      <c r="AD1761" s="37"/>
    </row>
    <row r="1762" spans="30:30" x14ac:dyDescent="0.25">
      <c r="AD1762" s="37"/>
    </row>
    <row r="1763" spans="30:30" x14ac:dyDescent="0.25">
      <c r="AD1763" s="37"/>
    </row>
    <row r="1764" spans="30:30" x14ac:dyDescent="0.25">
      <c r="AD1764" s="37"/>
    </row>
    <row r="1765" spans="30:30" x14ac:dyDescent="0.25">
      <c r="AD1765" s="37"/>
    </row>
    <row r="1766" spans="30:30" x14ac:dyDescent="0.25">
      <c r="AD1766" s="37"/>
    </row>
    <row r="1767" spans="30:30" x14ac:dyDescent="0.25">
      <c r="AD1767" s="37"/>
    </row>
    <row r="1768" spans="30:30" x14ac:dyDescent="0.25">
      <c r="AD1768" s="37"/>
    </row>
    <row r="1769" spans="30:30" x14ac:dyDescent="0.25">
      <c r="AD1769" s="37"/>
    </row>
    <row r="1770" spans="30:30" x14ac:dyDescent="0.25">
      <c r="AD1770" s="37"/>
    </row>
    <row r="1771" spans="30:30" x14ac:dyDescent="0.25">
      <c r="AD1771" s="37"/>
    </row>
    <row r="1772" spans="30:30" x14ac:dyDescent="0.25">
      <c r="AD1772" s="37"/>
    </row>
    <row r="1773" spans="30:30" x14ac:dyDescent="0.25">
      <c r="AD1773" s="37"/>
    </row>
    <row r="1774" spans="30:30" x14ac:dyDescent="0.25">
      <c r="AD1774" s="37"/>
    </row>
    <row r="1775" spans="30:30" x14ac:dyDescent="0.25">
      <c r="AD1775" s="37"/>
    </row>
    <row r="1776" spans="30:30" x14ac:dyDescent="0.25">
      <c r="AD1776" s="37"/>
    </row>
    <row r="1777" spans="30:30" x14ac:dyDescent="0.25">
      <c r="AD1777" s="37"/>
    </row>
    <row r="1778" spans="30:30" x14ac:dyDescent="0.25">
      <c r="AD1778" s="37"/>
    </row>
    <row r="1779" spans="30:30" x14ac:dyDescent="0.25">
      <c r="AD1779" s="37"/>
    </row>
    <row r="1780" spans="30:30" x14ac:dyDescent="0.25">
      <c r="AD1780" s="37"/>
    </row>
    <row r="1781" spans="30:30" x14ac:dyDescent="0.25">
      <c r="AD1781" s="37"/>
    </row>
    <row r="1782" spans="30:30" x14ac:dyDescent="0.25">
      <c r="AD1782" s="37"/>
    </row>
    <row r="1783" spans="30:30" x14ac:dyDescent="0.25">
      <c r="AD1783" s="37"/>
    </row>
    <row r="1784" spans="30:30" x14ac:dyDescent="0.25">
      <c r="AD1784" s="37"/>
    </row>
    <row r="1785" spans="30:30" x14ac:dyDescent="0.25">
      <c r="AD1785" s="37"/>
    </row>
    <row r="1786" spans="30:30" x14ac:dyDescent="0.25">
      <c r="AD1786" s="37"/>
    </row>
    <row r="1787" spans="30:30" x14ac:dyDescent="0.25">
      <c r="AD1787" s="37"/>
    </row>
    <row r="1788" spans="30:30" x14ac:dyDescent="0.25">
      <c r="AD1788" s="37"/>
    </row>
    <row r="1789" spans="30:30" x14ac:dyDescent="0.25">
      <c r="AD1789" s="37"/>
    </row>
    <row r="1790" spans="30:30" x14ac:dyDescent="0.25">
      <c r="AD1790" s="37"/>
    </row>
    <row r="1791" spans="30:30" x14ac:dyDescent="0.25">
      <c r="AD1791" s="37"/>
    </row>
    <row r="1792" spans="30:30" x14ac:dyDescent="0.25">
      <c r="AD1792" s="37"/>
    </row>
    <row r="1793" spans="30:30" x14ac:dyDescent="0.25">
      <c r="AD1793" s="37"/>
    </row>
    <row r="1794" spans="30:30" x14ac:dyDescent="0.25">
      <c r="AD1794" s="37"/>
    </row>
    <row r="1795" spans="30:30" x14ac:dyDescent="0.25">
      <c r="AD1795" s="37"/>
    </row>
    <row r="1796" spans="30:30" x14ac:dyDescent="0.25">
      <c r="AD1796" s="37"/>
    </row>
    <row r="1797" spans="30:30" x14ac:dyDescent="0.25">
      <c r="AD1797" s="37"/>
    </row>
    <row r="1798" spans="30:30" x14ac:dyDescent="0.25">
      <c r="AD1798" s="37"/>
    </row>
    <row r="1799" spans="30:30" x14ac:dyDescent="0.25">
      <c r="AD1799" s="37"/>
    </row>
    <row r="1800" spans="30:30" x14ac:dyDescent="0.25">
      <c r="AD1800" s="37"/>
    </row>
    <row r="1801" spans="30:30" x14ac:dyDescent="0.25">
      <c r="AD1801" s="37"/>
    </row>
    <row r="1802" spans="30:30" x14ac:dyDescent="0.25">
      <c r="AD1802" s="37"/>
    </row>
    <row r="1803" spans="30:30" x14ac:dyDescent="0.25">
      <c r="AD1803" s="37"/>
    </row>
    <row r="1804" spans="30:30" x14ac:dyDescent="0.25">
      <c r="AD1804" s="37"/>
    </row>
    <row r="1805" spans="30:30" x14ac:dyDescent="0.25">
      <c r="AD1805" s="37"/>
    </row>
    <row r="1806" spans="30:30" x14ac:dyDescent="0.25">
      <c r="AD1806" s="37"/>
    </row>
    <row r="1807" spans="30:30" x14ac:dyDescent="0.25">
      <c r="AD1807" s="37"/>
    </row>
    <row r="1808" spans="30:30" x14ac:dyDescent="0.25">
      <c r="AD1808" s="37"/>
    </row>
    <row r="1809" spans="30:30" x14ac:dyDescent="0.25">
      <c r="AD1809" s="37"/>
    </row>
    <row r="1810" spans="30:30" x14ac:dyDescent="0.25">
      <c r="AD1810" s="37"/>
    </row>
    <row r="1811" spans="30:30" x14ac:dyDescent="0.25">
      <c r="AD1811" s="37"/>
    </row>
    <row r="1812" spans="30:30" x14ac:dyDescent="0.25">
      <c r="AD1812" s="37"/>
    </row>
    <row r="1813" spans="30:30" x14ac:dyDescent="0.25">
      <c r="AD1813" s="37"/>
    </row>
    <row r="1814" spans="30:30" x14ac:dyDescent="0.25">
      <c r="AD1814" s="37"/>
    </row>
    <row r="1815" spans="30:30" x14ac:dyDescent="0.25">
      <c r="AD1815" s="37"/>
    </row>
    <row r="1816" spans="30:30" x14ac:dyDescent="0.25">
      <c r="AD1816" s="37"/>
    </row>
    <row r="1817" spans="30:30" x14ac:dyDescent="0.25">
      <c r="AD1817" s="37"/>
    </row>
    <row r="1818" spans="30:30" x14ac:dyDescent="0.25">
      <c r="AD1818" s="37"/>
    </row>
    <row r="1819" spans="30:30" x14ac:dyDescent="0.25">
      <c r="AD1819" s="37"/>
    </row>
    <row r="1820" spans="30:30" x14ac:dyDescent="0.25">
      <c r="AD1820" s="37"/>
    </row>
    <row r="1821" spans="30:30" x14ac:dyDescent="0.25">
      <c r="AD1821" s="37"/>
    </row>
    <row r="1822" spans="30:30" x14ac:dyDescent="0.25">
      <c r="AD1822" s="37"/>
    </row>
    <row r="1823" spans="30:30" x14ac:dyDescent="0.25">
      <c r="AD1823" s="37"/>
    </row>
    <row r="1824" spans="30:30" x14ac:dyDescent="0.25">
      <c r="AD1824" s="37"/>
    </row>
    <row r="1825" spans="30:30" x14ac:dyDescent="0.25">
      <c r="AD1825" s="37"/>
    </row>
    <row r="1826" spans="30:30" x14ac:dyDescent="0.25">
      <c r="AD1826" s="37"/>
    </row>
    <row r="1827" spans="30:30" x14ac:dyDescent="0.25">
      <c r="AD1827" s="37"/>
    </row>
    <row r="1828" spans="30:30" x14ac:dyDescent="0.25">
      <c r="AD1828" s="37"/>
    </row>
    <row r="1829" spans="30:30" x14ac:dyDescent="0.25">
      <c r="AD1829" s="37"/>
    </row>
    <row r="1830" spans="30:30" x14ac:dyDescent="0.25">
      <c r="AD1830" s="37"/>
    </row>
    <row r="1831" spans="30:30" x14ac:dyDescent="0.25">
      <c r="AD1831" s="37"/>
    </row>
    <row r="1832" spans="30:30" x14ac:dyDescent="0.25">
      <c r="AD1832" s="37"/>
    </row>
    <row r="1833" spans="30:30" x14ac:dyDescent="0.25">
      <c r="AD1833" s="37"/>
    </row>
    <row r="1834" spans="30:30" x14ac:dyDescent="0.25">
      <c r="AD1834" s="37"/>
    </row>
    <row r="1835" spans="30:30" x14ac:dyDescent="0.25">
      <c r="AD1835" s="37"/>
    </row>
    <row r="1836" spans="30:30" x14ac:dyDescent="0.25">
      <c r="AD1836" s="37"/>
    </row>
    <row r="1837" spans="30:30" x14ac:dyDescent="0.25">
      <c r="AD1837" s="37"/>
    </row>
    <row r="1838" spans="30:30" x14ac:dyDescent="0.25">
      <c r="AD1838" s="37"/>
    </row>
    <row r="1839" spans="30:30" x14ac:dyDescent="0.25">
      <c r="AD1839" s="37"/>
    </row>
    <row r="1840" spans="30:30" x14ac:dyDescent="0.25">
      <c r="AD1840" s="37"/>
    </row>
    <row r="1841" spans="30:30" x14ac:dyDescent="0.25">
      <c r="AD1841" s="37"/>
    </row>
    <row r="1842" spans="30:30" x14ac:dyDescent="0.25">
      <c r="AD1842" s="37"/>
    </row>
    <row r="1843" spans="30:30" x14ac:dyDescent="0.25">
      <c r="AD1843" s="37"/>
    </row>
    <row r="1844" spans="30:30" x14ac:dyDescent="0.25">
      <c r="AD1844" s="37"/>
    </row>
    <row r="1845" spans="30:30" x14ac:dyDescent="0.25">
      <c r="AD1845" s="37"/>
    </row>
    <row r="1846" spans="30:30" x14ac:dyDescent="0.25">
      <c r="AD1846" s="37"/>
    </row>
    <row r="1847" spans="30:30" x14ac:dyDescent="0.25">
      <c r="AD1847" s="37"/>
    </row>
    <row r="1848" spans="30:30" x14ac:dyDescent="0.25">
      <c r="AD1848" s="37"/>
    </row>
    <row r="1849" spans="30:30" x14ac:dyDescent="0.25">
      <c r="AD1849" s="37"/>
    </row>
    <row r="1850" spans="30:30" x14ac:dyDescent="0.25">
      <c r="AD1850" s="37"/>
    </row>
    <row r="1851" spans="30:30" x14ac:dyDescent="0.25">
      <c r="AD1851" s="37"/>
    </row>
    <row r="1852" spans="30:30" x14ac:dyDescent="0.25">
      <c r="AD1852" s="37"/>
    </row>
    <row r="1853" spans="30:30" x14ac:dyDescent="0.25">
      <c r="AD1853" s="37"/>
    </row>
    <row r="1854" spans="30:30" x14ac:dyDescent="0.25">
      <c r="AD1854" s="37"/>
    </row>
    <row r="1855" spans="30:30" x14ac:dyDescent="0.25">
      <c r="AD1855" s="37"/>
    </row>
    <row r="1856" spans="30:30" x14ac:dyDescent="0.25">
      <c r="AD1856" s="37"/>
    </row>
    <row r="1857" spans="30:30" x14ac:dyDescent="0.25">
      <c r="AD1857" s="37"/>
    </row>
    <row r="1858" spans="30:30" x14ac:dyDescent="0.25">
      <c r="AD1858" s="37"/>
    </row>
    <row r="1859" spans="30:30" x14ac:dyDescent="0.25">
      <c r="AD1859" s="37"/>
    </row>
    <row r="1860" spans="30:30" x14ac:dyDescent="0.25">
      <c r="AD1860" s="37"/>
    </row>
    <row r="1861" spans="30:30" x14ac:dyDescent="0.25">
      <c r="AD1861" s="37"/>
    </row>
    <row r="1862" spans="30:30" x14ac:dyDescent="0.25">
      <c r="AD1862" s="37"/>
    </row>
    <row r="1863" spans="30:30" x14ac:dyDescent="0.25">
      <c r="AD1863" s="37"/>
    </row>
    <row r="1864" spans="30:30" x14ac:dyDescent="0.25">
      <c r="AD1864" s="37"/>
    </row>
    <row r="1865" spans="30:30" x14ac:dyDescent="0.25">
      <c r="AD1865" s="37"/>
    </row>
    <row r="1866" spans="30:30" x14ac:dyDescent="0.25">
      <c r="AD1866" s="37"/>
    </row>
    <row r="1867" spans="30:30" x14ac:dyDescent="0.25">
      <c r="AD1867" s="37"/>
    </row>
    <row r="1868" spans="30:30" x14ac:dyDescent="0.25">
      <c r="AD1868" s="37"/>
    </row>
    <row r="1869" spans="30:30" x14ac:dyDescent="0.25">
      <c r="AD1869" s="37"/>
    </row>
    <row r="1870" spans="30:30" x14ac:dyDescent="0.25">
      <c r="AD1870" s="37"/>
    </row>
    <row r="1871" spans="30:30" x14ac:dyDescent="0.25">
      <c r="AD1871" s="37"/>
    </row>
    <row r="1872" spans="30:30" x14ac:dyDescent="0.25">
      <c r="AD1872" s="37"/>
    </row>
    <row r="1873" spans="30:30" x14ac:dyDescent="0.25">
      <c r="AD1873" s="37"/>
    </row>
    <row r="1874" spans="30:30" x14ac:dyDescent="0.25">
      <c r="AD1874" s="37"/>
    </row>
    <row r="1875" spans="30:30" x14ac:dyDescent="0.25">
      <c r="AD1875" s="37"/>
    </row>
    <row r="1876" spans="30:30" x14ac:dyDescent="0.25">
      <c r="AD1876" s="37"/>
    </row>
    <row r="1877" spans="30:30" x14ac:dyDescent="0.25">
      <c r="AD1877" s="37"/>
    </row>
    <row r="1878" spans="30:30" x14ac:dyDescent="0.25">
      <c r="AD1878" s="37"/>
    </row>
    <row r="1879" spans="30:30" x14ac:dyDescent="0.25">
      <c r="AD1879" s="37"/>
    </row>
    <row r="1880" spans="30:30" x14ac:dyDescent="0.25">
      <c r="AD1880" s="37"/>
    </row>
    <row r="1881" spans="30:30" x14ac:dyDescent="0.25">
      <c r="AD1881" s="37"/>
    </row>
    <row r="1882" spans="30:30" x14ac:dyDescent="0.25">
      <c r="AD1882" s="37"/>
    </row>
    <row r="1883" spans="30:30" x14ac:dyDescent="0.25">
      <c r="AD1883" s="37"/>
    </row>
    <row r="1884" spans="30:30" x14ac:dyDescent="0.25">
      <c r="AD1884" s="37"/>
    </row>
    <row r="1885" spans="30:30" x14ac:dyDescent="0.25">
      <c r="AD1885" s="37"/>
    </row>
    <row r="1886" spans="30:30" x14ac:dyDescent="0.25">
      <c r="AD1886" s="37"/>
    </row>
    <row r="1887" spans="30:30" x14ac:dyDescent="0.25">
      <c r="AD1887" s="37"/>
    </row>
    <row r="1888" spans="30:30" x14ac:dyDescent="0.25">
      <c r="AD1888" s="37"/>
    </row>
    <row r="1889" spans="30:30" x14ac:dyDescent="0.25">
      <c r="AD1889" s="37"/>
    </row>
    <row r="1890" spans="30:30" x14ac:dyDescent="0.25">
      <c r="AD1890" s="37"/>
    </row>
    <row r="1891" spans="30:30" x14ac:dyDescent="0.25">
      <c r="AD1891" s="37"/>
    </row>
    <row r="1892" spans="30:30" x14ac:dyDescent="0.25">
      <c r="AD1892" s="37"/>
    </row>
    <row r="1893" spans="30:30" x14ac:dyDescent="0.25">
      <c r="AD1893" s="37"/>
    </row>
    <row r="1894" spans="30:30" x14ac:dyDescent="0.25">
      <c r="AD1894" s="37"/>
    </row>
    <row r="1895" spans="30:30" x14ac:dyDescent="0.25">
      <c r="AD1895" s="37"/>
    </row>
    <row r="1896" spans="30:30" x14ac:dyDescent="0.25">
      <c r="AD1896" s="37"/>
    </row>
    <row r="1897" spans="30:30" x14ac:dyDescent="0.25">
      <c r="AD1897" s="37"/>
    </row>
    <row r="1898" spans="30:30" x14ac:dyDescent="0.25">
      <c r="AD1898" s="37"/>
    </row>
    <row r="1899" spans="30:30" x14ac:dyDescent="0.25">
      <c r="AD1899" s="37"/>
    </row>
    <row r="1900" spans="30:30" x14ac:dyDescent="0.25">
      <c r="AD1900" s="37"/>
    </row>
    <row r="1901" spans="30:30" x14ac:dyDescent="0.25">
      <c r="AD1901" s="37"/>
    </row>
    <row r="1902" spans="30:30" x14ac:dyDescent="0.25">
      <c r="AD1902" s="37"/>
    </row>
    <row r="1903" spans="30:30" x14ac:dyDescent="0.25">
      <c r="AD1903" s="37"/>
    </row>
    <row r="1904" spans="30:30" x14ac:dyDescent="0.25">
      <c r="AD1904" s="37"/>
    </row>
    <row r="1905" spans="30:30" x14ac:dyDescent="0.25">
      <c r="AD1905" s="37"/>
    </row>
    <row r="1906" spans="30:30" x14ac:dyDescent="0.25">
      <c r="AD1906" s="37"/>
    </row>
    <row r="1907" spans="30:30" x14ac:dyDescent="0.25">
      <c r="AD1907" s="37"/>
    </row>
    <row r="1908" spans="30:30" x14ac:dyDescent="0.25">
      <c r="AD1908" s="37"/>
    </row>
    <row r="1909" spans="30:30" x14ac:dyDescent="0.25">
      <c r="AD1909" s="37"/>
    </row>
    <row r="1910" spans="30:30" x14ac:dyDescent="0.25">
      <c r="AD1910" s="37"/>
    </row>
    <row r="1911" spans="30:30" x14ac:dyDescent="0.25">
      <c r="AD1911" s="37"/>
    </row>
    <row r="1912" spans="30:30" x14ac:dyDescent="0.25">
      <c r="AD1912" s="37"/>
    </row>
    <row r="1913" spans="30:30" x14ac:dyDescent="0.25">
      <c r="AD1913" s="37"/>
    </row>
    <row r="1914" spans="30:30" x14ac:dyDescent="0.25">
      <c r="AD1914" s="37"/>
    </row>
    <row r="1915" spans="30:30" x14ac:dyDescent="0.25">
      <c r="AD1915" s="37"/>
    </row>
    <row r="1916" spans="30:30" x14ac:dyDescent="0.25">
      <c r="AD1916" s="37"/>
    </row>
    <row r="1917" spans="30:30" x14ac:dyDescent="0.25">
      <c r="AD1917" s="37"/>
    </row>
    <row r="1918" spans="30:30" x14ac:dyDescent="0.25">
      <c r="AD1918" s="37"/>
    </row>
    <row r="1919" spans="30:30" x14ac:dyDescent="0.25">
      <c r="AD1919" s="37"/>
    </row>
    <row r="1920" spans="30:30" x14ac:dyDescent="0.25">
      <c r="AD1920" s="37"/>
    </row>
    <row r="1921" spans="30:30" x14ac:dyDescent="0.25">
      <c r="AD1921" s="37"/>
    </row>
    <row r="1922" spans="30:30" x14ac:dyDescent="0.25">
      <c r="AD1922" s="37"/>
    </row>
    <row r="1923" spans="30:30" x14ac:dyDescent="0.25">
      <c r="AD1923" s="37"/>
    </row>
    <row r="1924" spans="30:30" x14ac:dyDescent="0.25">
      <c r="AD1924" s="37"/>
    </row>
    <row r="1925" spans="30:30" x14ac:dyDescent="0.25">
      <c r="AD1925" s="37"/>
    </row>
    <row r="1926" spans="30:30" x14ac:dyDescent="0.25">
      <c r="AD1926" s="37"/>
    </row>
    <row r="1927" spans="30:30" x14ac:dyDescent="0.25">
      <c r="AD1927" s="37"/>
    </row>
    <row r="1928" spans="30:30" x14ac:dyDescent="0.25">
      <c r="AD1928" s="37"/>
    </row>
    <row r="1929" spans="30:30" x14ac:dyDescent="0.25">
      <c r="AD1929" s="37"/>
    </row>
    <row r="1930" spans="30:30" x14ac:dyDescent="0.25">
      <c r="AD1930" s="37"/>
    </row>
    <row r="1931" spans="30:30" x14ac:dyDescent="0.25">
      <c r="AD1931" s="37"/>
    </row>
    <row r="1932" spans="30:30" x14ac:dyDescent="0.25">
      <c r="AD1932" s="37"/>
    </row>
    <row r="1933" spans="30:30" x14ac:dyDescent="0.25">
      <c r="AD1933" s="37"/>
    </row>
    <row r="1934" spans="30:30" x14ac:dyDescent="0.25">
      <c r="AD1934" s="37"/>
    </row>
    <row r="1935" spans="30:30" x14ac:dyDescent="0.25">
      <c r="AD1935" s="37"/>
    </row>
    <row r="1936" spans="30:30" x14ac:dyDescent="0.25">
      <c r="AD1936" s="37"/>
    </row>
    <row r="1937" spans="30:30" x14ac:dyDescent="0.25">
      <c r="AD1937" s="37"/>
    </row>
    <row r="1938" spans="30:30" x14ac:dyDescent="0.25">
      <c r="AD1938" s="37"/>
    </row>
    <row r="1939" spans="30:30" x14ac:dyDescent="0.25">
      <c r="AD1939" s="37"/>
    </row>
    <row r="1940" spans="30:30" x14ac:dyDescent="0.25">
      <c r="AD1940" s="37"/>
    </row>
    <row r="1941" spans="30:30" x14ac:dyDescent="0.25">
      <c r="AD1941" s="37"/>
    </row>
    <row r="1942" spans="30:30" x14ac:dyDescent="0.25">
      <c r="AD1942" s="37"/>
    </row>
    <row r="1943" spans="30:30" x14ac:dyDescent="0.25">
      <c r="AD1943" s="37"/>
    </row>
    <row r="1944" spans="30:30" x14ac:dyDescent="0.25">
      <c r="AD1944" s="37"/>
    </row>
    <row r="1945" spans="30:30" x14ac:dyDescent="0.25">
      <c r="AD1945" s="37"/>
    </row>
    <row r="1946" spans="30:30" x14ac:dyDescent="0.25">
      <c r="AD1946" s="37"/>
    </row>
    <row r="1947" spans="30:30" x14ac:dyDescent="0.25">
      <c r="AD1947" s="37"/>
    </row>
    <row r="1948" spans="30:30" x14ac:dyDescent="0.25">
      <c r="AD1948" s="37"/>
    </row>
    <row r="1949" spans="30:30" x14ac:dyDescent="0.25">
      <c r="AD1949" s="37"/>
    </row>
    <row r="1950" spans="30:30" x14ac:dyDescent="0.25">
      <c r="AD1950" s="37"/>
    </row>
    <row r="1951" spans="30:30" x14ac:dyDescent="0.25">
      <c r="AD1951" s="37"/>
    </row>
    <row r="1952" spans="30:30" x14ac:dyDescent="0.25">
      <c r="AD1952" s="37"/>
    </row>
    <row r="1953" spans="30:30" x14ac:dyDescent="0.25">
      <c r="AD1953" s="37"/>
    </row>
    <row r="1954" spans="30:30" x14ac:dyDescent="0.25">
      <c r="AD1954" s="37"/>
    </row>
    <row r="1955" spans="30:30" x14ac:dyDescent="0.25">
      <c r="AD1955" s="37"/>
    </row>
    <row r="1956" spans="30:30" x14ac:dyDescent="0.25">
      <c r="AD1956" s="37"/>
    </row>
    <row r="1957" spans="30:30" x14ac:dyDescent="0.25">
      <c r="AD1957" s="37"/>
    </row>
    <row r="1958" spans="30:30" x14ac:dyDescent="0.25">
      <c r="AD1958" s="37"/>
    </row>
    <row r="1959" spans="30:30" x14ac:dyDescent="0.25">
      <c r="AD1959" s="37"/>
    </row>
    <row r="1960" spans="30:30" x14ac:dyDescent="0.25">
      <c r="AD1960" s="37"/>
    </row>
    <row r="1961" spans="30:30" x14ac:dyDescent="0.25">
      <c r="AD1961" s="37"/>
    </row>
    <row r="1962" spans="30:30" x14ac:dyDescent="0.25">
      <c r="AD1962" s="37"/>
    </row>
    <row r="1963" spans="30:30" x14ac:dyDescent="0.25">
      <c r="AD1963" s="37"/>
    </row>
    <row r="1964" spans="30:30" x14ac:dyDescent="0.25">
      <c r="AD1964" s="37"/>
    </row>
    <row r="1965" spans="30:30" x14ac:dyDescent="0.25">
      <c r="AD1965" s="37"/>
    </row>
    <row r="1966" spans="30:30" x14ac:dyDescent="0.25">
      <c r="AD1966" s="37"/>
    </row>
    <row r="1967" spans="30:30" x14ac:dyDescent="0.25">
      <c r="AD1967" s="37"/>
    </row>
    <row r="1968" spans="30:30" x14ac:dyDescent="0.25">
      <c r="AD1968" s="37"/>
    </row>
    <row r="1969" spans="30:30" x14ac:dyDescent="0.25">
      <c r="AD1969" s="37"/>
    </row>
    <row r="1970" spans="30:30" x14ac:dyDescent="0.25">
      <c r="AD1970" s="37"/>
    </row>
    <row r="1971" spans="30:30" x14ac:dyDescent="0.25">
      <c r="AD1971" s="37"/>
    </row>
    <row r="1972" spans="30:30" x14ac:dyDescent="0.25">
      <c r="AD1972" s="37"/>
    </row>
    <row r="1973" spans="30:30" x14ac:dyDescent="0.25">
      <c r="AD1973" s="37"/>
    </row>
    <row r="1974" spans="30:30" x14ac:dyDescent="0.25">
      <c r="AD1974" s="37"/>
    </row>
    <row r="1975" spans="30:30" x14ac:dyDescent="0.25">
      <c r="AD1975" s="37"/>
    </row>
    <row r="1976" spans="30:30" x14ac:dyDescent="0.25">
      <c r="AD1976" s="37"/>
    </row>
    <row r="1977" spans="30:30" x14ac:dyDescent="0.25">
      <c r="AD1977" s="37"/>
    </row>
    <row r="1978" spans="30:30" x14ac:dyDescent="0.25">
      <c r="AD1978" s="37"/>
    </row>
    <row r="1979" spans="30:30" x14ac:dyDescent="0.25">
      <c r="AD1979" s="37"/>
    </row>
    <row r="1980" spans="30:30" x14ac:dyDescent="0.25">
      <c r="AD1980" s="37"/>
    </row>
    <row r="1981" spans="30:30" x14ac:dyDescent="0.25">
      <c r="AD1981" s="37"/>
    </row>
    <row r="1982" spans="30:30" x14ac:dyDescent="0.25">
      <c r="AD1982" s="37"/>
    </row>
    <row r="1983" spans="30:30" x14ac:dyDescent="0.25">
      <c r="AD1983" s="37"/>
    </row>
    <row r="1984" spans="30:30" x14ac:dyDescent="0.25">
      <c r="AD1984" s="37"/>
    </row>
    <row r="1985" spans="30:30" x14ac:dyDescent="0.25">
      <c r="AD1985" s="37"/>
    </row>
    <row r="1986" spans="30:30" x14ac:dyDescent="0.25">
      <c r="AD1986" s="37"/>
    </row>
    <row r="1987" spans="30:30" x14ac:dyDescent="0.25">
      <c r="AD1987" s="37"/>
    </row>
    <row r="1988" spans="30:30" x14ac:dyDescent="0.25">
      <c r="AD1988" s="37"/>
    </row>
    <row r="1989" spans="30:30" x14ac:dyDescent="0.25">
      <c r="AD1989" s="37"/>
    </row>
    <row r="1990" spans="30:30" x14ac:dyDescent="0.25">
      <c r="AD1990" s="37"/>
    </row>
    <row r="1991" spans="30:30" x14ac:dyDescent="0.25">
      <c r="AD1991" s="37"/>
    </row>
    <row r="1992" spans="30:30" x14ac:dyDescent="0.25">
      <c r="AD1992" s="37"/>
    </row>
    <row r="1993" spans="30:30" x14ac:dyDescent="0.25">
      <c r="AD1993" s="37"/>
    </row>
    <row r="1994" spans="30:30" x14ac:dyDescent="0.25">
      <c r="AD1994" s="37"/>
    </row>
    <row r="1995" spans="30:30" x14ac:dyDescent="0.25">
      <c r="AD1995" s="37"/>
    </row>
    <row r="1996" spans="30:30" x14ac:dyDescent="0.25">
      <c r="AD1996" s="37"/>
    </row>
    <row r="1997" spans="30:30" x14ac:dyDescent="0.25">
      <c r="AD1997" s="37"/>
    </row>
    <row r="1998" spans="30:30" x14ac:dyDescent="0.25">
      <c r="AD1998" s="37"/>
    </row>
    <row r="1999" spans="30:30" x14ac:dyDescent="0.25">
      <c r="AD1999" s="37"/>
    </row>
    <row r="2000" spans="30:30" x14ac:dyDescent="0.25">
      <c r="AD2000" s="37"/>
    </row>
    <row r="2001" spans="30:30" x14ac:dyDescent="0.25">
      <c r="AD2001" s="37"/>
    </row>
    <row r="2002" spans="30:30" x14ac:dyDescent="0.25">
      <c r="AD2002" s="37"/>
    </row>
    <row r="2003" spans="30:30" x14ac:dyDescent="0.25">
      <c r="AD2003" s="37"/>
    </row>
    <row r="2004" spans="30:30" x14ac:dyDescent="0.25">
      <c r="AD2004" s="37"/>
    </row>
    <row r="2005" spans="30:30" x14ac:dyDescent="0.25">
      <c r="AD2005" s="37"/>
    </row>
    <row r="2006" spans="30:30" x14ac:dyDescent="0.25">
      <c r="AD2006" s="37"/>
    </row>
    <row r="2007" spans="30:30" x14ac:dyDescent="0.25">
      <c r="AD2007" s="37"/>
    </row>
    <row r="2008" spans="30:30" x14ac:dyDescent="0.25">
      <c r="AD2008" s="37"/>
    </row>
    <row r="2009" spans="30:30" x14ac:dyDescent="0.25">
      <c r="AD2009" s="37"/>
    </row>
    <row r="2010" spans="30:30" x14ac:dyDescent="0.25">
      <c r="AD2010" s="37"/>
    </row>
    <row r="2011" spans="30:30" x14ac:dyDescent="0.25">
      <c r="AD2011" s="37"/>
    </row>
    <row r="2012" spans="30:30" x14ac:dyDescent="0.25">
      <c r="AD2012" s="37"/>
    </row>
    <row r="2013" spans="30:30" x14ac:dyDescent="0.25">
      <c r="AD2013" s="37"/>
    </row>
    <row r="2014" spans="30:30" x14ac:dyDescent="0.25">
      <c r="AD2014" s="37"/>
    </row>
    <row r="2015" spans="30:30" x14ac:dyDescent="0.25">
      <c r="AD2015" s="37"/>
    </row>
    <row r="2016" spans="30:30" x14ac:dyDescent="0.25">
      <c r="AD2016" s="37"/>
    </row>
    <row r="2017" spans="30:30" x14ac:dyDescent="0.25">
      <c r="AD2017" s="37"/>
    </row>
    <row r="2018" spans="30:30" x14ac:dyDescent="0.25">
      <c r="AD2018" s="37"/>
    </row>
    <row r="2019" spans="30:30" x14ac:dyDescent="0.25">
      <c r="AD2019" s="37"/>
    </row>
    <row r="2020" spans="30:30" x14ac:dyDescent="0.25">
      <c r="AD2020" s="37"/>
    </row>
    <row r="2021" spans="30:30" x14ac:dyDescent="0.25">
      <c r="AD2021" s="37"/>
    </row>
    <row r="2022" spans="30:30" x14ac:dyDescent="0.25">
      <c r="AD2022" s="37"/>
    </row>
    <row r="2023" spans="30:30" x14ac:dyDescent="0.25">
      <c r="AD2023" s="37"/>
    </row>
    <row r="2024" spans="30:30" x14ac:dyDescent="0.25">
      <c r="AD2024" s="37"/>
    </row>
    <row r="2025" spans="30:30" x14ac:dyDescent="0.25">
      <c r="AD2025" s="37"/>
    </row>
    <row r="2026" spans="30:30" x14ac:dyDescent="0.25">
      <c r="AD2026" s="37"/>
    </row>
    <row r="2027" spans="30:30" x14ac:dyDescent="0.25">
      <c r="AD2027" s="37"/>
    </row>
    <row r="2028" spans="30:30" x14ac:dyDescent="0.25">
      <c r="AD2028" s="37"/>
    </row>
    <row r="2029" spans="30:30" x14ac:dyDescent="0.25">
      <c r="AD2029" s="37"/>
    </row>
    <row r="2030" spans="30:30" x14ac:dyDescent="0.25">
      <c r="AD2030" s="37"/>
    </row>
    <row r="2031" spans="30:30" x14ac:dyDescent="0.25">
      <c r="AD2031" s="37"/>
    </row>
    <row r="2032" spans="30:30" x14ac:dyDescent="0.25">
      <c r="AD2032" s="37"/>
    </row>
    <row r="2033" spans="30:30" x14ac:dyDescent="0.25">
      <c r="AD2033" s="37"/>
    </row>
    <row r="2034" spans="30:30" x14ac:dyDescent="0.25">
      <c r="AD2034" s="37"/>
    </row>
    <row r="2035" spans="30:30" x14ac:dyDescent="0.25">
      <c r="AD2035" s="37"/>
    </row>
    <row r="2036" spans="30:30" x14ac:dyDescent="0.25">
      <c r="AD2036" s="37"/>
    </row>
    <row r="2037" spans="30:30" x14ac:dyDescent="0.25">
      <c r="AD2037" s="37"/>
    </row>
    <row r="2038" spans="30:30" x14ac:dyDescent="0.25">
      <c r="AD2038" s="37"/>
    </row>
    <row r="2039" spans="30:30" x14ac:dyDescent="0.25">
      <c r="AD2039" s="37"/>
    </row>
    <row r="2040" spans="30:30" x14ac:dyDescent="0.25">
      <c r="AD2040" s="37"/>
    </row>
    <row r="2041" spans="30:30" x14ac:dyDescent="0.25">
      <c r="AD2041" s="37"/>
    </row>
    <row r="2042" spans="30:30" x14ac:dyDescent="0.25">
      <c r="AD2042" s="37"/>
    </row>
    <row r="2043" spans="30:30" x14ac:dyDescent="0.25">
      <c r="AD2043" s="37"/>
    </row>
    <row r="2044" spans="30:30" x14ac:dyDescent="0.25">
      <c r="AD2044" s="37"/>
    </row>
    <row r="2045" spans="30:30" x14ac:dyDescent="0.25">
      <c r="AD2045" s="37"/>
    </row>
    <row r="2046" spans="30:30" x14ac:dyDescent="0.25">
      <c r="AD2046" s="37"/>
    </row>
    <row r="2047" spans="30:30" x14ac:dyDescent="0.25">
      <c r="AD2047" s="37"/>
    </row>
    <row r="2048" spans="30:30" x14ac:dyDescent="0.25">
      <c r="AD2048" s="37"/>
    </row>
    <row r="2049" spans="30:30" x14ac:dyDescent="0.25">
      <c r="AD2049" s="37"/>
    </row>
    <row r="2050" spans="30:30" x14ac:dyDescent="0.25">
      <c r="AD2050" s="37"/>
    </row>
    <row r="2051" spans="30:30" x14ac:dyDescent="0.25">
      <c r="AD2051" s="37"/>
    </row>
    <row r="2052" spans="30:30" x14ac:dyDescent="0.25">
      <c r="AD2052" s="37"/>
    </row>
    <row r="2053" spans="30:30" x14ac:dyDescent="0.25">
      <c r="AD2053" s="37"/>
    </row>
    <row r="2054" spans="30:30" x14ac:dyDescent="0.25">
      <c r="AD2054" s="37"/>
    </row>
    <row r="2055" spans="30:30" x14ac:dyDescent="0.25">
      <c r="AD2055" s="37"/>
    </row>
    <row r="2056" spans="30:30" x14ac:dyDescent="0.25">
      <c r="AD2056" s="37"/>
    </row>
    <row r="2057" spans="30:30" x14ac:dyDescent="0.25">
      <c r="AD2057" s="37"/>
    </row>
    <row r="2058" spans="30:30" x14ac:dyDescent="0.25">
      <c r="AD2058" s="37"/>
    </row>
    <row r="2059" spans="30:30" x14ac:dyDescent="0.25">
      <c r="AD2059" s="37"/>
    </row>
    <row r="2060" spans="30:30" x14ac:dyDescent="0.25">
      <c r="AD2060" s="37"/>
    </row>
    <row r="2061" spans="30:30" x14ac:dyDescent="0.25">
      <c r="AD2061" s="37"/>
    </row>
    <row r="2062" spans="30:30" x14ac:dyDescent="0.25">
      <c r="AD2062" s="37"/>
    </row>
    <row r="2063" spans="30:30" x14ac:dyDescent="0.25">
      <c r="AD2063" s="37"/>
    </row>
    <row r="2064" spans="30:30" x14ac:dyDescent="0.25">
      <c r="AD2064" s="37"/>
    </row>
    <row r="2065" spans="30:30" x14ac:dyDescent="0.25">
      <c r="AD2065" s="37"/>
    </row>
    <row r="2066" spans="30:30" x14ac:dyDescent="0.25">
      <c r="AD2066" s="37"/>
    </row>
    <row r="2067" spans="30:30" x14ac:dyDescent="0.25">
      <c r="AD2067" s="37"/>
    </row>
    <row r="2068" spans="30:30" x14ac:dyDescent="0.25">
      <c r="AD2068" s="37"/>
    </row>
    <row r="2069" spans="30:30" x14ac:dyDescent="0.25">
      <c r="AD2069" s="37"/>
    </row>
    <row r="2070" spans="30:30" x14ac:dyDescent="0.25">
      <c r="AD2070" s="37"/>
    </row>
    <row r="2071" spans="30:30" x14ac:dyDescent="0.25">
      <c r="AD2071" s="37"/>
    </row>
    <row r="2072" spans="30:30" x14ac:dyDescent="0.25">
      <c r="AD2072" s="37"/>
    </row>
    <row r="2073" spans="30:30" x14ac:dyDescent="0.25">
      <c r="AD2073" s="37"/>
    </row>
    <row r="2074" spans="30:30" x14ac:dyDescent="0.25">
      <c r="AD2074" s="37"/>
    </row>
    <row r="2075" spans="30:30" x14ac:dyDescent="0.25">
      <c r="AD2075" s="37"/>
    </row>
    <row r="2076" spans="30:30" x14ac:dyDescent="0.25">
      <c r="AD2076" s="37"/>
    </row>
    <row r="2077" spans="30:30" x14ac:dyDescent="0.25">
      <c r="AD2077" s="37"/>
    </row>
    <row r="2078" spans="30:30" x14ac:dyDescent="0.25">
      <c r="AD2078" s="37"/>
    </row>
    <row r="2079" spans="30:30" x14ac:dyDescent="0.25">
      <c r="AD2079" s="37"/>
    </row>
    <row r="2080" spans="30:30" x14ac:dyDescent="0.25">
      <c r="AD2080" s="37"/>
    </row>
    <row r="2081" spans="30:30" x14ac:dyDescent="0.25">
      <c r="AD2081" s="37"/>
    </row>
    <row r="2082" spans="30:30" x14ac:dyDescent="0.25">
      <c r="AD2082" s="37"/>
    </row>
    <row r="2083" spans="30:30" x14ac:dyDescent="0.25">
      <c r="AD2083" s="37"/>
    </row>
    <row r="2084" spans="30:30" x14ac:dyDescent="0.25">
      <c r="AD2084" s="37"/>
    </row>
    <row r="2085" spans="30:30" x14ac:dyDescent="0.25">
      <c r="AD2085" s="37"/>
    </row>
    <row r="2086" spans="30:30" x14ac:dyDescent="0.25">
      <c r="AD2086" s="37"/>
    </row>
    <row r="2087" spans="30:30" x14ac:dyDescent="0.25">
      <c r="AD2087" s="37"/>
    </row>
    <row r="2088" spans="30:30" x14ac:dyDescent="0.25">
      <c r="AD2088" s="37"/>
    </row>
    <row r="2089" spans="30:30" x14ac:dyDescent="0.25">
      <c r="AD2089" s="37"/>
    </row>
    <row r="2090" spans="30:30" x14ac:dyDescent="0.25">
      <c r="AD2090" s="37"/>
    </row>
    <row r="2091" spans="30:30" x14ac:dyDescent="0.25">
      <c r="AD2091" s="37"/>
    </row>
    <row r="2092" spans="30:30" x14ac:dyDescent="0.25">
      <c r="AD2092" s="37"/>
    </row>
    <row r="2093" spans="30:30" x14ac:dyDescent="0.25">
      <c r="AD2093" s="37"/>
    </row>
    <row r="2094" spans="30:30" x14ac:dyDescent="0.25">
      <c r="AD2094" s="37"/>
    </row>
    <row r="2095" spans="30:30" x14ac:dyDescent="0.25">
      <c r="AD2095" s="37"/>
    </row>
    <row r="2096" spans="30:30" x14ac:dyDescent="0.25">
      <c r="AD2096" s="37"/>
    </row>
    <row r="2097" spans="30:30" x14ac:dyDescent="0.25">
      <c r="AD2097" s="37"/>
    </row>
    <row r="2098" spans="30:30" x14ac:dyDescent="0.25">
      <c r="AD2098" s="37"/>
    </row>
    <row r="2099" spans="30:30" x14ac:dyDescent="0.25">
      <c r="AD2099" s="37"/>
    </row>
    <row r="2100" spans="30:30" x14ac:dyDescent="0.25">
      <c r="AD2100" s="37"/>
    </row>
    <row r="2101" spans="30:30" x14ac:dyDescent="0.25">
      <c r="AD2101" s="37"/>
    </row>
    <row r="2102" spans="30:30" x14ac:dyDescent="0.25">
      <c r="AD2102" s="37"/>
    </row>
    <row r="2103" spans="30:30" x14ac:dyDescent="0.25">
      <c r="AD2103" s="37"/>
    </row>
    <row r="2104" spans="30:30" x14ac:dyDescent="0.25">
      <c r="AD2104" s="37"/>
    </row>
    <row r="2105" spans="30:30" x14ac:dyDescent="0.25">
      <c r="AD2105" s="37"/>
    </row>
    <row r="2106" spans="30:30" x14ac:dyDescent="0.25">
      <c r="AD2106" s="37"/>
    </row>
    <row r="2107" spans="30:30" x14ac:dyDescent="0.25">
      <c r="AD2107" s="37"/>
    </row>
    <row r="2108" spans="30:30" x14ac:dyDescent="0.25">
      <c r="AD2108" s="37"/>
    </row>
    <row r="2109" spans="30:30" x14ac:dyDescent="0.25">
      <c r="AD2109" s="37"/>
    </row>
    <row r="2110" spans="30:30" x14ac:dyDescent="0.25">
      <c r="AD2110" s="37"/>
    </row>
    <row r="2111" spans="30:30" x14ac:dyDescent="0.25">
      <c r="AD2111" s="37"/>
    </row>
    <row r="2112" spans="30:30" x14ac:dyDescent="0.25">
      <c r="AD2112" s="37"/>
    </row>
    <row r="2113" spans="30:30" x14ac:dyDescent="0.25">
      <c r="AD2113" s="37"/>
    </row>
    <row r="2114" spans="30:30" x14ac:dyDescent="0.25">
      <c r="AD2114" s="37"/>
    </row>
    <row r="2115" spans="30:30" x14ac:dyDescent="0.25">
      <c r="AD2115" s="37"/>
    </row>
    <row r="2116" spans="30:30" x14ac:dyDescent="0.25">
      <c r="AD2116" s="37"/>
    </row>
    <row r="2117" spans="30:30" x14ac:dyDescent="0.25">
      <c r="AD2117" s="37"/>
    </row>
    <row r="2118" spans="30:30" x14ac:dyDescent="0.25">
      <c r="AD2118" s="37"/>
    </row>
    <row r="2119" spans="30:30" x14ac:dyDescent="0.25">
      <c r="AD2119" s="37"/>
    </row>
    <row r="2120" spans="30:30" x14ac:dyDescent="0.25">
      <c r="AD2120" s="37"/>
    </row>
    <row r="2121" spans="30:30" x14ac:dyDescent="0.25">
      <c r="AD2121" s="37"/>
    </row>
    <row r="2122" spans="30:30" x14ac:dyDescent="0.25">
      <c r="AD2122" s="37"/>
    </row>
    <row r="2123" spans="30:30" x14ac:dyDescent="0.25">
      <c r="AD2123" s="37"/>
    </row>
    <row r="2124" spans="30:30" x14ac:dyDescent="0.25">
      <c r="AD2124" s="37"/>
    </row>
    <row r="2125" spans="30:30" x14ac:dyDescent="0.25">
      <c r="AD2125" s="37"/>
    </row>
    <row r="2126" spans="30:30" x14ac:dyDescent="0.25">
      <c r="AD2126" s="37"/>
    </row>
    <row r="2127" spans="30:30" x14ac:dyDescent="0.25">
      <c r="AD2127" s="37"/>
    </row>
    <row r="2128" spans="30:30" x14ac:dyDescent="0.25">
      <c r="AD2128" s="37"/>
    </row>
    <row r="2129" spans="30:30" x14ac:dyDescent="0.25">
      <c r="AD2129" s="37"/>
    </row>
    <row r="2130" spans="30:30" x14ac:dyDescent="0.25">
      <c r="AD2130" s="37"/>
    </row>
    <row r="2131" spans="30:30" x14ac:dyDescent="0.25">
      <c r="AD2131" s="37"/>
    </row>
    <row r="2132" spans="30:30" x14ac:dyDescent="0.25">
      <c r="AD2132" s="37"/>
    </row>
    <row r="2133" spans="30:30" x14ac:dyDescent="0.25">
      <c r="AD2133" s="37"/>
    </row>
    <row r="2134" spans="30:30" x14ac:dyDescent="0.25">
      <c r="AD2134" s="37"/>
    </row>
    <row r="2135" spans="30:30" x14ac:dyDescent="0.25">
      <c r="AD2135" s="37"/>
    </row>
    <row r="2136" spans="30:30" x14ac:dyDescent="0.25">
      <c r="AD2136" s="37"/>
    </row>
    <row r="2137" spans="30:30" x14ac:dyDescent="0.25">
      <c r="AD2137" s="37"/>
    </row>
    <row r="2138" spans="30:30" x14ac:dyDescent="0.25">
      <c r="AD2138" s="37"/>
    </row>
    <row r="2139" spans="30:30" x14ac:dyDescent="0.25">
      <c r="AD2139" s="37"/>
    </row>
    <row r="2140" spans="30:30" x14ac:dyDescent="0.25">
      <c r="AD2140" s="37"/>
    </row>
    <row r="2141" spans="30:30" x14ac:dyDescent="0.25">
      <c r="AD2141" s="37"/>
    </row>
    <row r="2142" spans="30:30" x14ac:dyDescent="0.25">
      <c r="AD2142" s="37"/>
    </row>
    <row r="2143" spans="30:30" x14ac:dyDescent="0.25">
      <c r="AD2143" s="37"/>
    </row>
    <row r="2144" spans="30:30" x14ac:dyDescent="0.25">
      <c r="AD2144" s="37"/>
    </row>
    <row r="2145" spans="30:30" x14ac:dyDescent="0.25">
      <c r="AD2145" s="37"/>
    </row>
    <row r="2146" spans="30:30" x14ac:dyDescent="0.25">
      <c r="AD2146" s="37"/>
    </row>
    <row r="2147" spans="30:30" x14ac:dyDescent="0.25">
      <c r="AD2147" s="37"/>
    </row>
    <row r="2148" spans="30:30" x14ac:dyDescent="0.25">
      <c r="AD2148" s="37"/>
    </row>
    <row r="2149" spans="30:30" x14ac:dyDescent="0.25">
      <c r="AD2149" s="37"/>
    </row>
    <row r="2150" spans="30:30" x14ac:dyDescent="0.25">
      <c r="AD2150" s="37"/>
    </row>
    <row r="2151" spans="30:30" x14ac:dyDescent="0.25">
      <c r="AD2151" s="37"/>
    </row>
    <row r="2152" spans="30:30" x14ac:dyDescent="0.25">
      <c r="AD2152" s="37"/>
    </row>
    <row r="2153" spans="30:30" x14ac:dyDescent="0.25">
      <c r="AD2153" s="37"/>
    </row>
    <row r="2154" spans="30:30" x14ac:dyDescent="0.25">
      <c r="AD2154" s="37"/>
    </row>
    <row r="2155" spans="30:30" x14ac:dyDescent="0.25">
      <c r="AD2155" s="37"/>
    </row>
    <row r="2156" spans="30:30" x14ac:dyDescent="0.25">
      <c r="AD2156" s="37"/>
    </row>
    <row r="2157" spans="30:30" x14ac:dyDescent="0.25">
      <c r="AD2157" s="37"/>
    </row>
    <row r="2158" spans="30:30" x14ac:dyDescent="0.25">
      <c r="AD2158" s="37"/>
    </row>
    <row r="2159" spans="30:30" x14ac:dyDescent="0.25">
      <c r="AD2159" s="37"/>
    </row>
    <row r="2160" spans="30:30" x14ac:dyDescent="0.25">
      <c r="AD2160" s="37"/>
    </row>
    <row r="2161" spans="30:30" x14ac:dyDescent="0.25">
      <c r="AD2161" s="37"/>
    </row>
    <row r="2162" spans="30:30" x14ac:dyDescent="0.25">
      <c r="AD2162" s="37"/>
    </row>
    <row r="2163" spans="30:30" x14ac:dyDescent="0.25">
      <c r="AD2163" s="37"/>
    </row>
    <row r="2164" spans="30:30" x14ac:dyDescent="0.25">
      <c r="AD2164" s="37"/>
    </row>
    <row r="2165" spans="30:30" x14ac:dyDescent="0.25">
      <c r="AD2165" s="37"/>
    </row>
    <row r="2166" spans="30:30" x14ac:dyDescent="0.25">
      <c r="AD2166" s="37"/>
    </row>
    <row r="2167" spans="30:30" x14ac:dyDescent="0.25">
      <c r="AD2167" s="37"/>
    </row>
    <row r="2168" spans="30:30" x14ac:dyDescent="0.25">
      <c r="AD2168" s="37"/>
    </row>
    <row r="2169" spans="30:30" x14ac:dyDescent="0.25">
      <c r="AD2169" s="37"/>
    </row>
    <row r="2170" spans="30:30" x14ac:dyDescent="0.25">
      <c r="AD2170" s="37"/>
    </row>
    <row r="2171" spans="30:30" x14ac:dyDescent="0.25">
      <c r="AD2171" s="37"/>
    </row>
    <row r="2172" spans="30:30" x14ac:dyDescent="0.25">
      <c r="AD2172" s="37"/>
    </row>
    <row r="2173" spans="30:30" x14ac:dyDescent="0.25">
      <c r="AD2173" s="37"/>
    </row>
    <row r="2174" spans="30:30" x14ac:dyDescent="0.25">
      <c r="AD2174" s="37"/>
    </row>
    <row r="2175" spans="30:30" x14ac:dyDescent="0.25">
      <c r="AD2175" s="37"/>
    </row>
    <row r="2176" spans="30:30" x14ac:dyDescent="0.25">
      <c r="AD2176" s="37"/>
    </row>
    <row r="2177" spans="30:30" x14ac:dyDescent="0.25">
      <c r="AD2177" s="37"/>
    </row>
    <row r="2178" spans="30:30" x14ac:dyDescent="0.25">
      <c r="AD2178" s="37"/>
    </row>
    <row r="2179" spans="30:30" x14ac:dyDescent="0.25">
      <c r="AD2179" s="37"/>
    </row>
    <row r="2180" spans="30:30" x14ac:dyDescent="0.25">
      <c r="AD2180" s="37"/>
    </row>
    <row r="2181" spans="30:30" x14ac:dyDescent="0.25">
      <c r="AD2181" s="37"/>
    </row>
    <row r="2182" spans="30:30" x14ac:dyDescent="0.25">
      <c r="AD2182" s="37"/>
    </row>
    <row r="2183" spans="30:30" x14ac:dyDescent="0.25">
      <c r="AD2183" s="37"/>
    </row>
    <row r="2184" spans="30:30" x14ac:dyDescent="0.25">
      <c r="AD2184" s="37"/>
    </row>
    <row r="2185" spans="30:30" x14ac:dyDescent="0.25">
      <c r="AD2185" s="37"/>
    </row>
    <row r="2186" spans="30:30" x14ac:dyDescent="0.25">
      <c r="AD2186" s="37"/>
    </row>
    <row r="2187" spans="30:30" x14ac:dyDescent="0.25">
      <c r="AD2187" s="37"/>
    </row>
    <row r="2188" spans="30:30" x14ac:dyDescent="0.25">
      <c r="AD2188" s="37"/>
    </row>
    <row r="2189" spans="30:30" x14ac:dyDescent="0.25">
      <c r="AD2189" s="37"/>
    </row>
    <row r="2190" spans="30:30" x14ac:dyDescent="0.25">
      <c r="AD2190" s="37"/>
    </row>
    <row r="2191" spans="30:30" x14ac:dyDescent="0.25">
      <c r="AD2191" s="37"/>
    </row>
    <row r="2192" spans="30:30" x14ac:dyDescent="0.25">
      <c r="AD2192" s="37"/>
    </row>
    <row r="2193" spans="30:30" x14ac:dyDescent="0.25">
      <c r="AD2193" s="37"/>
    </row>
    <row r="2194" spans="30:30" x14ac:dyDescent="0.25">
      <c r="AD2194" s="37"/>
    </row>
    <row r="2195" spans="30:30" x14ac:dyDescent="0.25">
      <c r="AD2195" s="37"/>
    </row>
    <row r="2196" spans="30:30" x14ac:dyDescent="0.25">
      <c r="AD2196" s="37"/>
    </row>
    <row r="2197" spans="30:30" x14ac:dyDescent="0.25">
      <c r="AD2197" s="37"/>
    </row>
    <row r="2198" spans="30:30" x14ac:dyDescent="0.25">
      <c r="AD2198" s="37"/>
    </row>
    <row r="2199" spans="30:30" x14ac:dyDescent="0.25">
      <c r="AD2199" s="37"/>
    </row>
    <row r="2200" spans="30:30" x14ac:dyDescent="0.25">
      <c r="AD2200" s="37"/>
    </row>
    <row r="2201" spans="30:30" x14ac:dyDescent="0.25">
      <c r="AD2201" s="37"/>
    </row>
    <row r="2202" spans="30:30" x14ac:dyDescent="0.25">
      <c r="AD2202" s="37"/>
    </row>
    <row r="2203" spans="30:30" x14ac:dyDescent="0.25">
      <c r="AD2203" s="37"/>
    </row>
    <row r="2204" spans="30:30" x14ac:dyDescent="0.25">
      <c r="AD2204" s="37"/>
    </row>
    <row r="2205" spans="30:30" x14ac:dyDescent="0.25">
      <c r="AD2205" s="37"/>
    </row>
    <row r="2206" spans="30:30" x14ac:dyDescent="0.25">
      <c r="AD2206" s="37"/>
    </row>
    <row r="2207" spans="30:30" x14ac:dyDescent="0.25">
      <c r="AD2207" s="37"/>
    </row>
    <row r="2208" spans="30:30" x14ac:dyDescent="0.25">
      <c r="AD2208" s="37"/>
    </row>
    <row r="2209" spans="30:30" x14ac:dyDescent="0.25">
      <c r="AD2209" s="37"/>
    </row>
    <row r="2210" spans="30:30" x14ac:dyDescent="0.25">
      <c r="AD2210" s="37"/>
    </row>
    <row r="2211" spans="30:30" x14ac:dyDescent="0.25">
      <c r="AD2211" s="37"/>
    </row>
    <row r="2212" spans="30:30" x14ac:dyDescent="0.25">
      <c r="AD2212" s="37"/>
    </row>
    <row r="2213" spans="30:30" x14ac:dyDescent="0.25">
      <c r="AD2213" s="37"/>
    </row>
    <row r="2214" spans="30:30" x14ac:dyDescent="0.25">
      <c r="AD2214" s="37"/>
    </row>
    <row r="2215" spans="30:30" x14ac:dyDescent="0.25">
      <c r="AD2215" s="37"/>
    </row>
    <row r="2216" spans="30:30" x14ac:dyDescent="0.25">
      <c r="AD2216" s="37"/>
    </row>
    <row r="2217" spans="30:30" x14ac:dyDescent="0.25">
      <c r="AD2217" s="37"/>
    </row>
    <row r="2218" spans="30:30" x14ac:dyDescent="0.25">
      <c r="AD2218" s="37"/>
    </row>
    <row r="2219" spans="30:30" x14ac:dyDescent="0.25">
      <c r="AD2219" s="37"/>
    </row>
    <row r="2220" spans="30:30" x14ac:dyDescent="0.25">
      <c r="AD2220" s="37"/>
    </row>
    <row r="2221" spans="30:30" x14ac:dyDescent="0.25">
      <c r="AD2221" s="37"/>
    </row>
    <row r="2222" spans="30:30" x14ac:dyDescent="0.25">
      <c r="AD2222" s="37"/>
    </row>
    <row r="2223" spans="30:30" x14ac:dyDescent="0.25">
      <c r="AD2223" s="37"/>
    </row>
    <row r="2224" spans="30:30" x14ac:dyDescent="0.25">
      <c r="AD2224" s="37"/>
    </row>
    <row r="2225" spans="30:30" x14ac:dyDescent="0.25">
      <c r="AD2225" s="37"/>
    </row>
    <row r="2226" spans="30:30" x14ac:dyDescent="0.25">
      <c r="AD2226" s="37"/>
    </row>
    <row r="2227" spans="30:30" x14ac:dyDescent="0.25">
      <c r="AD2227" s="37"/>
    </row>
    <row r="2228" spans="30:30" x14ac:dyDescent="0.25">
      <c r="AD2228" s="37"/>
    </row>
    <row r="2229" spans="30:30" x14ac:dyDescent="0.25">
      <c r="AD2229" s="37"/>
    </row>
    <row r="2230" spans="30:30" x14ac:dyDescent="0.25">
      <c r="AD2230" s="37"/>
    </row>
    <row r="2231" spans="30:30" x14ac:dyDescent="0.25">
      <c r="AD2231" s="37"/>
    </row>
    <row r="2232" spans="30:30" x14ac:dyDescent="0.25">
      <c r="AD2232" s="37"/>
    </row>
    <row r="2233" spans="30:30" x14ac:dyDescent="0.25">
      <c r="AD2233" s="37"/>
    </row>
    <row r="2234" spans="30:30" x14ac:dyDescent="0.25">
      <c r="AD2234" s="37"/>
    </row>
    <row r="2235" spans="30:30" x14ac:dyDescent="0.25">
      <c r="AD2235" s="37"/>
    </row>
    <row r="2236" spans="30:30" x14ac:dyDescent="0.25">
      <c r="AD2236" s="37"/>
    </row>
    <row r="2237" spans="30:30" x14ac:dyDescent="0.25">
      <c r="AD2237" s="37"/>
    </row>
    <row r="2238" spans="30:30" x14ac:dyDescent="0.25">
      <c r="AD2238" s="37"/>
    </row>
    <row r="2239" spans="30:30" x14ac:dyDescent="0.25">
      <c r="AD2239" s="37"/>
    </row>
    <row r="2240" spans="30:30" x14ac:dyDescent="0.25">
      <c r="AD2240" s="37"/>
    </row>
    <row r="2241" spans="30:30" x14ac:dyDescent="0.25">
      <c r="AD2241" s="37"/>
    </row>
    <row r="2242" spans="30:30" x14ac:dyDescent="0.25">
      <c r="AD2242" s="37"/>
    </row>
    <row r="2243" spans="30:30" x14ac:dyDescent="0.25">
      <c r="AD2243" s="37"/>
    </row>
    <row r="2244" spans="30:30" x14ac:dyDescent="0.25">
      <c r="AD2244" s="37"/>
    </row>
    <row r="2245" spans="30:30" x14ac:dyDescent="0.25">
      <c r="AD2245" s="37"/>
    </row>
    <row r="2246" spans="30:30" x14ac:dyDescent="0.25">
      <c r="AD2246" s="37"/>
    </row>
    <row r="2247" spans="30:30" x14ac:dyDescent="0.25">
      <c r="AD2247" s="37"/>
    </row>
    <row r="2248" spans="30:30" x14ac:dyDescent="0.25">
      <c r="AD2248" s="37"/>
    </row>
    <row r="2249" spans="30:30" x14ac:dyDescent="0.25">
      <c r="AD2249" s="37"/>
    </row>
    <row r="2250" spans="30:30" x14ac:dyDescent="0.25">
      <c r="AD2250" s="37"/>
    </row>
    <row r="2251" spans="30:30" x14ac:dyDescent="0.25">
      <c r="AD2251" s="37"/>
    </row>
    <row r="2252" spans="30:30" x14ac:dyDescent="0.25">
      <c r="AD2252" s="37"/>
    </row>
    <row r="2253" spans="30:30" x14ac:dyDescent="0.25">
      <c r="AD2253" s="37"/>
    </row>
    <row r="2254" spans="30:30" x14ac:dyDescent="0.25">
      <c r="AD2254" s="37"/>
    </row>
    <row r="2255" spans="30:30" x14ac:dyDescent="0.25">
      <c r="AD2255" s="37"/>
    </row>
    <row r="2256" spans="30:30" x14ac:dyDescent="0.25">
      <c r="AD2256" s="37"/>
    </row>
    <row r="2257" spans="30:30" x14ac:dyDescent="0.25">
      <c r="AD2257" s="37"/>
    </row>
    <row r="2258" spans="30:30" x14ac:dyDescent="0.25">
      <c r="AD2258" s="37"/>
    </row>
    <row r="2259" spans="30:30" x14ac:dyDescent="0.25">
      <c r="AD2259" s="37"/>
    </row>
    <row r="2260" spans="30:30" x14ac:dyDescent="0.25">
      <c r="AD2260" s="37"/>
    </row>
    <row r="2261" spans="30:30" x14ac:dyDescent="0.25">
      <c r="AD2261" s="37"/>
    </row>
    <row r="2262" spans="30:30" x14ac:dyDescent="0.25">
      <c r="AD2262" s="37"/>
    </row>
    <row r="2263" spans="30:30" x14ac:dyDescent="0.25">
      <c r="AD2263" s="37"/>
    </row>
    <row r="2264" spans="30:30" x14ac:dyDescent="0.25">
      <c r="AD2264" s="37"/>
    </row>
    <row r="2265" spans="30:30" x14ac:dyDescent="0.25">
      <c r="AD2265" s="37"/>
    </row>
    <row r="2266" spans="30:30" x14ac:dyDescent="0.25">
      <c r="AD2266" s="37"/>
    </row>
    <row r="2267" spans="30:30" x14ac:dyDescent="0.25">
      <c r="AD2267" s="37"/>
    </row>
    <row r="2268" spans="30:30" x14ac:dyDescent="0.25">
      <c r="AD2268" s="37"/>
    </row>
    <row r="2269" spans="30:30" x14ac:dyDescent="0.25">
      <c r="AD2269" s="37"/>
    </row>
    <row r="2270" spans="30:30" x14ac:dyDescent="0.25">
      <c r="AD2270" s="37"/>
    </row>
    <row r="2271" spans="30:30" x14ac:dyDescent="0.25">
      <c r="AD2271" s="37"/>
    </row>
    <row r="2272" spans="30:30" x14ac:dyDescent="0.25">
      <c r="AD2272" s="37"/>
    </row>
    <row r="2273" spans="30:30" x14ac:dyDescent="0.25">
      <c r="AD2273" s="37"/>
    </row>
    <row r="2274" spans="30:30" x14ac:dyDescent="0.25">
      <c r="AD2274" s="37"/>
    </row>
    <row r="2275" spans="30:30" x14ac:dyDescent="0.25">
      <c r="AD2275" s="37"/>
    </row>
    <row r="2276" spans="30:30" x14ac:dyDescent="0.25">
      <c r="AD2276" s="37"/>
    </row>
    <row r="2277" spans="30:30" x14ac:dyDescent="0.25">
      <c r="AD2277" s="37"/>
    </row>
    <row r="2278" spans="30:30" x14ac:dyDescent="0.25">
      <c r="AD2278" s="37"/>
    </row>
    <row r="2279" spans="30:30" x14ac:dyDescent="0.25">
      <c r="AD2279" s="37"/>
    </row>
    <row r="2280" spans="30:30" x14ac:dyDescent="0.25">
      <c r="AD2280" s="37"/>
    </row>
    <row r="2281" spans="30:30" x14ac:dyDescent="0.25">
      <c r="AD2281" s="37"/>
    </row>
    <row r="2282" spans="30:30" x14ac:dyDescent="0.25">
      <c r="AD2282" s="37"/>
    </row>
    <row r="2283" spans="30:30" x14ac:dyDescent="0.25">
      <c r="AD2283" s="37"/>
    </row>
    <row r="2284" spans="30:30" x14ac:dyDescent="0.25">
      <c r="AD2284" s="37"/>
    </row>
    <row r="2285" spans="30:30" x14ac:dyDescent="0.25">
      <c r="AD2285" s="37"/>
    </row>
    <row r="2286" spans="30:30" x14ac:dyDescent="0.25">
      <c r="AD2286" s="37"/>
    </row>
    <row r="2287" spans="30:30" x14ac:dyDescent="0.25">
      <c r="AD2287" s="37"/>
    </row>
    <row r="2288" spans="30:30" x14ac:dyDescent="0.25">
      <c r="AD2288" s="37"/>
    </row>
    <row r="2289" spans="30:30" x14ac:dyDescent="0.25">
      <c r="AD2289" s="37"/>
    </row>
    <row r="2290" spans="30:30" x14ac:dyDescent="0.25">
      <c r="AD2290" s="37"/>
    </row>
    <row r="2291" spans="30:30" x14ac:dyDescent="0.25">
      <c r="AD2291" s="37"/>
    </row>
    <row r="2292" spans="30:30" x14ac:dyDescent="0.25">
      <c r="AD2292" s="37"/>
    </row>
    <row r="2293" spans="30:30" x14ac:dyDescent="0.25">
      <c r="AD2293" s="37"/>
    </row>
    <row r="2294" spans="30:30" x14ac:dyDescent="0.25">
      <c r="AD2294" s="37"/>
    </row>
    <row r="2295" spans="30:30" x14ac:dyDescent="0.25">
      <c r="AD2295" s="37"/>
    </row>
    <row r="2296" spans="30:30" x14ac:dyDescent="0.25">
      <c r="AD2296" s="37"/>
    </row>
    <row r="2297" spans="30:30" x14ac:dyDescent="0.25">
      <c r="AD2297" s="37"/>
    </row>
    <row r="2298" spans="30:30" x14ac:dyDescent="0.25">
      <c r="AD2298" s="37"/>
    </row>
    <row r="2299" spans="30:30" x14ac:dyDescent="0.25">
      <c r="AD2299" s="37"/>
    </row>
    <row r="2300" spans="30:30" x14ac:dyDescent="0.25">
      <c r="AD2300" s="37"/>
    </row>
    <row r="2301" spans="30:30" x14ac:dyDescent="0.25">
      <c r="AD2301" s="37"/>
    </row>
    <row r="2302" spans="30:30" x14ac:dyDescent="0.25">
      <c r="AD2302" s="37"/>
    </row>
    <row r="2303" spans="30:30" x14ac:dyDescent="0.25">
      <c r="AD2303" s="37"/>
    </row>
    <row r="2304" spans="30:30" x14ac:dyDescent="0.25">
      <c r="AD2304" s="37"/>
    </row>
    <row r="2305" spans="30:30" x14ac:dyDescent="0.25">
      <c r="AD2305" s="37"/>
    </row>
    <row r="2306" spans="30:30" x14ac:dyDescent="0.25">
      <c r="AD2306" s="37"/>
    </row>
    <row r="2307" spans="30:30" x14ac:dyDescent="0.25">
      <c r="AD2307" s="37"/>
    </row>
    <row r="2308" spans="30:30" x14ac:dyDescent="0.25">
      <c r="AD2308" s="37"/>
    </row>
    <row r="2309" spans="30:30" x14ac:dyDescent="0.25">
      <c r="AD2309" s="37"/>
    </row>
    <row r="2310" spans="30:30" x14ac:dyDescent="0.25">
      <c r="AD2310" s="37"/>
    </row>
    <row r="2311" spans="30:30" x14ac:dyDescent="0.25">
      <c r="AD2311" s="37"/>
    </row>
    <row r="2312" spans="30:30" x14ac:dyDescent="0.25">
      <c r="AD2312" s="37"/>
    </row>
    <row r="2313" spans="30:30" x14ac:dyDescent="0.25">
      <c r="AD2313" s="37"/>
    </row>
    <row r="2314" spans="30:30" x14ac:dyDescent="0.25">
      <c r="AD2314" s="37"/>
    </row>
    <row r="2315" spans="30:30" x14ac:dyDescent="0.25">
      <c r="AD2315" s="37"/>
    </row>
    <row r="2316" spans="30:30" x14ac:dyDescent="0.25">
      <c r="AD2316" s="37"/>
    </row>
    <row r="2317" spans="30:30" x14ac:dyDescent="0.25">
      <c r="AD2317" s="37"/>
    </row>
    <row r="2318" spans="30:30" x14ac:dyDescent="0.25">
      <c r="AD2318" s="37"/>
    </row>
    <row r="2319" spans="30:30" x14ac:dyDescent="0.25">
      <c r="AD2319" s="37"/>
    </row>
    <row r="2320" spans="30:30" x14ac:dyDescent="0.25">
      <c r="AD2320" s="37"/>
    </row>
    <row r="2321" spans="30:30" x14ac:dyDescent="0.25">
      <c r="AD2321" s="37"/>
    </row>
    <row r="2322" spans="30:30" x14ac:dyDescent="0.25">
      <c r="AD2322" s="37"/>
    </row>
    <row r="2323" spans="30:30" x14ac:dyDescent="0.25">
      <c r="AD2323" s="37"/>
    </row>
    <row r="2324" spans="30:30" x14ac:dyDescent="0.25">
      <c r="AD2324" s="37"/>
    </row>
    <row r="2325" spans="30:30" x14ac:dyDescent="0.25">
      <c r="AD2325" s="37"/>
    </row>
    <row r="2326" spans="30:30" x14ac:dyDescent="0.25">
      <c r="AD2326" s="37"/>
    </row>
    <row r="2327" spans="30:30" x14ac:dyDescent="0.25">
      <c r="AD2327" s="37"/>
    </row>
    <row r="2328" spans="30:30" x14ac:dyDescent="0.25">
      <c r="AD2328" s="37"/>
    </row>
    <row r="2329" spans="30:30" x14ac:dyDescent="0.25">
      <c r="AD2329" s="37"/>
    </row>
    <row r="2330" spans="30:30" x14ac:dyDescent="0.25">
      <c r="AD2330" s="37"/>
    </row>
    <row r="2331" spans="30:30" x14ac:dyDescent="0.25">
      <c r="AD2331" s="37"/>
    </row>
    <row r="2332" spans="30:30" x14ac:dyDescent="0.25">
      <c r="AD2332" s="37"/>
    </row>
    <row r="2333" spans="30:30" x14ac:dyDescent="0.25">
      <c r="AD2333" s="37"/>
    </row>
    <row r="2334" spans="30:30" x14ac:dyDescent="0.25">
      <c r="AD2334" s="37"/>
    </row>
    <row r="2335" spans="30:30" x14ac:dyDescent="0.25">
      <c r="AD2335" s="37"/>
    </row>
    <row r="2336" spans="30:30" x14ac:dyDescent="0.25">
      <c r="AD2336" s="37"/>
    </row>
    <row r="2337" spans="30:30" x14ac:dyDescent="0.25">
      <c r="AD2337" s="37"/>
    </row>
    <row r="2338" spans="30:30" x14ac:dyDescent="0.25">
      <c r="AD2338" s="37"/>
    </row>
    <row r="2339" spans="30:30" x14ac:dyDescent="0.25">
      <c r="AD2339" s="37"/>
    </row>
    <row r="2340" spans="30:30" x14ac:dyDescent="0.25">
      <c r="AD2340" s="37"/>
    </row>
    <row r="2341" spans="30:30" x14ac:dyDescent="0.25">
      <c r="AD2341" s="37"/>
    </row>
    <row r="2342" spans="30:30" x14ac:dyDescent="0.25">
      <c r="AD2342" s="37"/>
    </row>
    <row r="2343" spans="30:30" x14ac:dyDescent="0.25">
      <c r="AD2343" s="37"/>
    </row>
    <row r="2344" spans="30:30" x14ac:dyDescent="0.25">
      <c r="AD2344" s="37"/>
    </row>
    <row r="2345" spans="30:30" x14ac:dyDescent="0.25">
      <c r="AD2345" s="37"/>
    </row>
    <row r="2346" spans="30:30" x14ac:dyDescent="0.25">
      <c r="AD2346" s="37"/>
    </row>
    <row r="2347" spans="30:30" x14ac:dyDescent="0.25">
      <c r="AD2347" s="37"/>
    </row>
    <row r="2348" spans="30:30" x14ac:dyDescent="0.25">
      <c r="AD2348" s="37"/>
    </row>
    <row r="2349" spans="30:30" x14ac:dyDescent="0.25">
      <c r="AD2349" s="37"/>
    </row>
    <row r="2350" spans="30:30" x14ac:dyDescent="0.25">
      <c r="AD2350" s="37"/>
    </row>
    <row r="2351" spans="30:30" x14ac:dyDescent="0.25">
      <c r="AD2351" s="37"/>
    </row>
    <row r="2352" spans="30:30" x14ac:dyDescent="0.25">
      <c r="AD2352" s="37"/>
    </row>
    <row r="2353" spans="30:30" x14ac:dyDescent="0.25">
      <c r="AD2353" s="37"/>
    </row>
    <row r="2354" spans="30:30" x14ac:dyDescent="0.25">
      <c r="AD2354" s="37"/>
    </row>
    <row r="2355" spans="30:30" x14ac:dyDescent="0.25">
      <c r="AD2355" s="37"/>
    </row>
    <row r="2356" spans="30:30" x14ac:dyDescent="0.25">
      <c r="AD2356" s="37"/>
    </row>
    <row r="2357" spans="30:30" x14ac:dyDescent="0.25">
      <c r="AD2357" s="37"/>
    </row>
    <row r="2358" spans="30:30" x14ac:dyDescent="0.25">
      <c r="AD2358" s="37"/>
    </row>
    <row r="2359" spans="30:30" x14ac:dyDescent="0.25">
      <c r="AD2359" s="37"/>
    </row>
    <row r="2360" spans="30:30" x14ac:dyDescent="0.25">
      <c r="AD2360" s="37"/>
    </row>
    <row r="2361" spans="30:30" x14ac:dyDescent="0.25">
      <c r="AD2361" s="37"/>
    </row>
    <row r="2362" spans="30:30" x14ac:dyDescent="0.25">
      <c r="AD2362" s="37"/>
    </row>
    <row r="2363" spans="30:30" x14ac:dyDescent="0.25">
      <c r="AD2363" s="37"/>
    </row>
    <row r="2364" spans="30:30" x14ac:dyDescent="0.25">
      <c r="AD2364" s="37"/>
    </row>
    <row r="2365" spans="30:30" x14ac:dyDescent="0.25">
      <c r="AD2365" s="37"/>
    </row>
    <row r="2366" spans="30:30" x14ac:dyDescent="0.25">
      <c r="AD2366" s="37"/>
    </row>
    <row r="2367" spans="30:30" x14ac:dyDescent="0.25">
      <c r="AD2367" s="37"/>
    </row>
    <row r="2368" spans="30:30" x14ac:dyDescent="0.25">
      <c r="AD2368" s="37"/>
    </row>
    <row r="2369" spans="30:30" x14ac:dyDescent="0.25">
      <c r="AD2369" s="37"/>
    </row>
    <row r="2370" spans="30:30" x14ac:dyDescent="0.25">
      <c r="AD2370" s="37"/>
    </row>
    <row r="2371" spans="30:30" x14ac:dyDescent="0.25">
      <c r="AD2371" s="37"/>
    </row>
    <row r="2372" spans="30:30" x14ac:dyDescent="0.25">
      <c r="AD2372" s="37"/>
    </row>
    <row r="2373" spans="30:30" x14ac:dyDescent="0.25">
      <c r="AD2373" s="37"/>
    </row>
    <row r="2374" spans="30:30" x14ac:dyDescent="0.25">
      <c r="AD2374" s="37"/>
    </row>
    <row r="2375" spans="30:30" x14ac:dyDescent="0.25">
      <c r="AD2375" s="37"/>
    </row>
    <row r="2376" spans="30:30" x14ac:dyDescent="0.25">
      <c r="AD2376" s="37"/>
    </row>
    <row r="2377" spans="30:30" x14ac:dyDescent="0.25">
      <c r="AD2377" s="37"/>
    </row>
    <row r="2378" spans="30:30" x14ac:dyDescent="0.25">
      <c r="AD2378" s="37"/>
    </row>
    <row r="2379" spans="30:30" x14ac:dyDescent="0.25">
      <c r="AD2379" s="37"/>
    </row>
    <row r="2380" spans="30:30" x14ac:dyDescent="0.25">
      <c r="AD2380" s="37"/>
    </row>
    <row r="2381" spans="30:30" x14ac:dyDescent="0.25">
      <c r="AD2381" s="37"/>
    </row>
    <row r="2382" spans="30:30" x14ac:dyDescent="0.25">
      <c r="AD2382" s="37"/>
    </row>
    <row r="2383" spans="30:30" x14ac:dyDescent="0.25">
      <c r="AD2383" s="37"/>
    </row>
    <row r="2384" spans="30:30" x14ac:dyDescent="0.25">
      <c r="AD2384" s="37"/>
    </row>
    <row r="2385" spans="30:30" x14ac:dyDescent="0.25">
      <c r="AD2385" s="37"/>
    </row>
    <row r="2386" spans="30:30" x14ac:dyDescent="0.25">
      <c r="AD2386" s="37"/>
    </row>
    <row r="2387" spans="30:30" x14ac:dyDescent="0.25">
      <c r="AD2387" s="37"/>
    </row>
    <row r="2388" spans="30:30" x14ac:dyDescent="0.25">
      <c r="AD2388" s="37"/>
    </row>
    <row r="2389" spans="30:30" x14ac:dyDescent="0.25">
      <c r="AD2389" s="37"/>
    </row>
    <row r="2390" spans="30:30" x14ac:dyDescent="0.25">
      <c r="AD2390" s="37"/>
    </row>
    <row r="2391" spans="30:30" x14ac:dyDescent="0.25">
      <c r="AD2391" s="37"/>
    </row>
    <row r="2392" spans="30:30" x14ac:dyDescent="0.25">
      <c r="AD2392" s="37"/>
    </row>
    <row r="2393" spans="30:30" x14ac:dyDescent="0.25">
      <c r="AD2393" s="37"/>
    </row>
    <row r="2394" spans="30:30" x14ac:dyDescent="0.25">
      <c r="AD2394" s="37"/>
    </row>
    <row r="2395" spans="30:30" x14ac:dyDescent="0.25">
      <c r="AD2395" s="37"/>
    </row>
    <row r="2396" spans="30:30" x14ac:dyDescent="0.25">
      <c r="AD2396" s="37"/>
    </row>
    <row r="2397" spans="30:30" x14ac:dyDescent="0.25">
      <c r="AD2397" s="37"/>
    </row>
    <row r="2398" spans="30:30" x14ac:dyDescent="0.25">
      <c r="AD2398" s="37"/>
    </row>
    <row r="2399" spans="30:30" x14ac:dyDescent="0.25">
      <c r="AD2399" s="37"/>
    </row>
    <row r="2400" spans="30:30" x14ac:dyDescent="0.25">
      <c r="AD2400" s="37"/>
    </row>
    <row r="2401" spans="30:30" x14ac:dyDescent="0.25">
      <c r="AD2401" s="37"/>
    </row>
    <row r="2402" spans="30:30" x14ac:dyDescent="0.25">
      <c r="AD2402" s="37"/>
    </row>
    <row r="2403" spans="30:30" x14ac:dyDescent="0.25">
      <c r="AD2403" s="37"/>
    </row>
    <row r="2404" spans="30:30" x14ac:dyDescent="0.25">
      <c r="AD2404" s="37"/>
    </row>
    <row r="2405" spans="30:30" x14ac:dyDescent="0.25">
      <c r="AD2405" s="37"/>
    </row>
    <row r="2406" spans="30:30" x14ac:dyDescent="0.25">
      <c r="AD2406" s="37"/>
    </row>
    <row r="2407" spans="30:30" x14ac:dyDescent="0.25">
      <c r="AD2407" s="37"/>
    </row>
    <row r="2408" spans="30:30" x14ac:dyDescent="0.25">
      <c r="AD2408" s="37"/>
    </row>
    <row r="2409" spans="30:30" x14ac:dyDescent="0.25">
      <c r="AD2409" s="37"/>
    </row>
    <row r="2410" spans="30:30" x14ac:dyDescent="0.25">
      <c r="AD2410" s="37"/>
    </row>
    <row r="2411" spans="30:30" x14ac:dyDescent="0.25">
      <c r="AD2411" s="37"/>
    </row>
    <row r="2412" spans="30:30" x14ac:dyDescent="0.25">
      <c r="AD2412" s="37"/>
    </row>
    <row r="2413" spans="30:30" x14ac:dyDescent="0.25">
      <c r="AD2413" s="37"/>
    </row>
    <row r="2414" spans="30:30" x14ac:dyDescent="0.25">
      <c r="AD2414" s="37"/>
    </row>
    <row r="2415" spans="30:30" x14ac:dyDescent="0.25">
      <c r="AD2415" s="37"/>
    </row>
    <row r="2416" spans="30:30" x14ac:dyDescent="0.25">
      <c r="AD2416" s="37"/>
    </row>
    <row r="2417" spans="30:30" x14ac:dyDescent="0.25">
      <c r="AD2417" s="37"/>
    </row>
    <row r="2418" spans="30:30" x14ac:dyDescent="0.25">
      <c r="AD2418" s="37"/>
    </row>
    <row r="2419" spans="30:30" x14ac:dyDescent="0.25">
      <c r="AD2419" s="37"/>
    </row>
    <row r="2420" spans="30:30" x14ac:dyDescent="0.25">
      <c r="AD2420" s="37"/>
    </row>
    <row r="2421" spans="30:30" x14ac:dyDescent="0.25">
      <c r="AD2421" s="37"/>
    </row>
    <row r="2422" spans="30:30" x14ac:dyDescent="0.25">
      <c r="AD2422" s="37"/>
    </row>
    <row r="2423" spans="30:30" x14ac:dyDescent="0.25">
      <c r="AD2423" s="37"/>
    </row>
    <row r="2424" spans="30:30" x14ac:dyDescent="0.25">
      <c r="AD2424" s="37"/>
    </row>
    <row r="2425" spans="30:30" x14ac:dyDescent="0.25">
      <c r="AD2425" s="37"/>
    </row>
    <row r="2426" spans="30:30" x14ac:dyDescent="0.25">
      <c r="AD2426" s="37"/>
    </row>
    <row r="2427" spans="30:30" x14ac:dyDescent="0.25">
      <c r="AD2427" s="37"/>
    </row>
    <row r="2428" spans="30:30" x14ac:dyDescent="0.25">
      <c r="AD2428" s="37"/>
    </row>
    <row r="2429" spans="30:30" x14ac:dyDescent="0.25">
      <c r="AD2429" s="37"/>
    </row>
    <row r="2430" spans="30:30" x14ac:dyDescent="0.25">
      <c r="AD2430" s="37"/>
    </row>
    <row r="2431" spans="30:30" x14ac:dyDescent="0.25">
      <c r="AD2431" s="37"/>
    </row>
    <row r="2432" spans="30:30" x14ac:dyDescent="0.25">
      <c r="AD2432" s="37"/>
    </row>
    <row r="2433" spans="30:30" x14ac:dyDescent="0.25">
      <c r="AD2433" s="37"/>
    </row>
    <row r="2434" spans="30:30" x14ac:dyDescent="0.25">
      <c r="AD2434" s="37"/>
    </row>
    <row r="2435" spans="30:30" x14ac:dyDescent="0.25">
      <c r="AD2435" s="37"/>
    </row>
    <row r="2436" spans="30:30" x14ac:dyDescent="0.25">
      <c r="AD2436" s="37"/>
    </row>
    <row r="2437" spans="30:30" x14ac:dyDescent="0.25">
      <c r="AD2437" s="37"/>
    </row>
    <row r="2438" spans="30:30" x14ac:dyDescent="0.25">
      <c r="AD2438" s="37"/>
    </row>
    <row r="2439" spans="30:30" x14ac:dyDescent="0.25">
      <c r="AD2439" s="37"/>
    </row>
    <row r="2440" spans="30:30" x14ac:dyDescent="0.25">
      <c r="AD2440" s="37"/>
    </row>
    <row r="2441" spans="30:30" x14ac:dyDescent="0.25">
      <c r="AD2441" s="37"/>
    </row>
    <row r="2442" spans="30:30" x14ac:dyDescent="0.25">
      <c r="AD2442" s="37"/>
    </row>
    <row r="2443" spans="30:30" x14ac:dyDescent="0.25">
      <c r="AD2443" s="37"/>
    </row>
    <row r="2444" spans="30:30" x14ac:dyDescent="0.25">
      <c r="AD2444" s="37"/>
    </row>
    <row r="2445" spans="30:30" x14ac:dyDescent="0.25">
      <c r="AD2445" s="37"/>
    </row>
    <row r="2446" spans="30:30" x14ac:dyDescent="0.25">
      <c r="AD2446" s="37"/>
    </row>
    <row r="2447" spans="30:30" x14ac:dyDescent="0.25">
      <c r="AD2447" s="37"/>
    </row>
    <row r="2448" spans="30:30" x14ac:dyDescent="0.25">
      <c r="AD2448" s="37"/>
    </row>
    <row r="2449" spans="30:30" x14ac:dyDescent="0.25">
      <c r="AD2449" s="37"/>
    </row>
    <row r="2450" spans="30:30" x14ac:dyDescent="0.25">
      <c r="AD2450" s="37"/>
    </row>
    <row r="2451" spans="30:30" x14ac:dyDescent="0.25">
      <c r="AD2451" s="37"/>
    </row>
    <row r="2452" spans="30:30" x14ac:dyDescent="0.25">
      <c r="AD2452" s="37"/>
    </row>
    <row r="2453" spans="30:30" x14ac:dyDescent="0.25">
      <c r="AD2453" s="37"/>
    </row>
    <row r="2454" spans="30:30" x14ac:dyDescent="0.25">
      <c r="AD2454" s="37"/>
    </row>
    <row r="2455" spans="30:30" x14ac:dyDescent="0.25">
      <c r="AD2455" s="37"/>
    </row>
    <row r="2456" spans="30:30" x14ac:dyDescent="0.25">
      <c r="AD2456" s="37"/>
    </row>
    <row r="2457" spans="30:30" x14ac:dyDescent="0.25">
      <c r="AD2457" s="37"/>
    </row>
    <row r="2458" spans="30:30" x14ac:dyDescent="0.25">
      <c r="AD2458" s="37"/>
    </row>
    <row r="2459" spans="30:30" x14ac:dyDescent="0.25">
      <c r="AD2459" s="37"/>
    </row>
    <row r="2460" spans="30:30" x14ac:dyDescent="0.25">
      <c r="AD2460" s="37"/>
    </row>
    <row r="2461" spans="30:30" x14ac:dyDescent="0.25">
      <c r="AD2461" s="37"/>
    </row>
    <row r="2462" spans="30:30" x14ac:dyDescent="0.25">
      <c r="AD2462" s="37"/>
    </row>
    <row r="2463" spans="30:30" x14ac:dyDescent="0.25">
      <c r="AD2463" s="37"/>
    </row>
    <row r="2464" spans="30:30" x14ac:dyDescent="0.25">
      <c r="AD2464" s="37"/>
    </row>
    <row r="2465" spans="30:30" x14ac:dyDescent="0.25">
      <c r="AD2465" s="37"/>
    </row>
    <row r="2466" spans="30:30" x14ac:dyDescent="0.25">
      <c r="AD2466" s="37"/>
    </row>
    <row r="2467" spans="30:30" x14ac:dyDescent="0.25">
      <c r="AD2467" s="37"/>
    </row>
    <row r="2468" spans="30:30" x14ac:dyDescent="0.25">
      <c r="AD2468" s="37"/>
    </row>
    <row r="2469" spans="30:30" x14ac:dyDescent="0.25">
      <c r="AD2469" s="37"/>
    </row>
    <row r="2470" spans="30:30" x14ac:dyDescent="0.25">
      <c r="AD2470" s="37"/>
    </row>
    <row r="2471" spans="30:30" x14ac:dyDescent="0.25">
      <c r="AD2471" s="37"/>
    </row>
    <row r="2472" spans="30:30" x14ac:dyDescent="0.25">
      <c r="AD2472" s="37"/>
    </row>
    <row r="2473" spans="30:30" x14ac:dyDescent="0.25">
      <c r="AD2473" s="37"/>
    </row>
    <row r="2474" spans="30:30" x14ac:dyDescent="0.25">
      <c r="AD2474" s="37"/>
    </row>
    <row r="2475" spans="30:30" x14ac:dyDescent="0.25">
      <c r="AD2475" s="37"/>
    </row>
    <row r="2476" spans="30:30" x14ac:dyDescent="0.25">
      <c r="AD2476" s="37"/>
    </row>
    <row r="2477" spans="30:30" x14ac:dyDescent="0.25">
      <c r="AD2477" s="37"/>
    </row>
    <row r="2478" spans="30:30" x14ac:dyDescent="0.25">
      <c r="AD2478" s="37"/>
    </row>
    <row r="2479" spans="30:30" x14ac:dyDescent="0.25">
      <c r="AD2479" s="37"/>
    </row>
    <row r="2480" spans="30:30" x14ac:dyDescent="0.25">
      <c r="AD2480" s="37"/>
    </row>
    <row r="2481" spans="30:30" x14ac:dyDescent="0.25">
      <c r="AD2481" s="37"/>
    </row>
    <row r="2482" spans="30:30" x14ac:dyDescent="0.25">
      <c r="AD2482" s="37"/>
    </row>
    <row r="2483" spans="30:30" x14ac:dyDescent="0.25">
      <c r="AD2483" s="37"/>
    </row>
    <row r="2484" spans="30:30" x14ac:dyDescent="0.25">
      <c r="AD2484" s="37"/>
    </row>
    <row r="2485" spans="30:30" x14ac:dyDescent="0.25">
      <c r="AD2485" s="37"/>
    </row>
    <row r="2486" spans="30:30" x14ac:dyDescent="0.25">
      <c r="AD2486" s="37"/>
    </row>
    <row r="2487" spans="30:30" x14ac:dyDescent="0.25">
      <c r="AD2487" s="37"/>
    </row>
    <row r="2488" spans="30:30" x14ac:dyDescent="0.25">
      <c r="AD2488" s="37"/>
    </row>
    <row r="2489" spans="30:30" x14ac:dyDescent="0.25">
      <c r="AD2489" s="37"/>
    </row>
    <row r="2490" spans="30:30" x14ac:dyDescent="0.25">
      <c r="AD2490" s="37"/>
    </row>
    <row r="2491" spans="30:30" x14ac:dyDescent="0.25">
      <c r="AD2491" s="37"/>
    </row>
    <row r="2492" spans="30:30" x14ac:dyDescent="0.25">
      <c r="AD2492" s="37"/>
    </row>
    <row r="2493" spans="30:30" x14ac:dyDescent="0.25">
      <c r="AD2493" s="37"/>
    </row>
    <row r="2494" spans="30:30" x14ac:dyDescent="0.25">
      <c r="AD2494" s="37"/>
    </row>
    <row r="2495" spans="30:30" x14ac:dyDescent="0.25">
      <c r="AD2495" s="37"/>
    </row>
    <row r="2496" spans="30:30" x14ac:dyDescent="0.25">
      <c r="AD2496" s="37"/>
    </row>
    <row r="2497" spans="30:30" x14ac:dyDescent="0.25">
      <c r="AD2497" s="37"/>
    </row>
    <row r="2498" spans="30:30" x14ac:dyDescent="0.25">
      <c r="AD2498" s="37"/>
    </row>
    <row r="2499" spans="30:30" x14ac:dyDescent="0.25">
      <c r="AD2499" s="37"/>
    </row>
    <row r="2500" spans="30:30" x14ac:dyDescent="0.25">
      <c r="AD2500" s="37"/>
    </row>
    <row r="2501" spans="30:30" x14ac:dyDescent="0.25">
      <c r="AD2501" s="37"/>
    </row>
    <row r="2502" spans="30:30" x14ac:dyDescent="0.25">
      <c r="AD2502" s="37"/>
    </row>
    <row r="2503" spans="30:30" x14ac:dyDescent="0.25">
      <c r="AD2503" s="37"/>
    </row>
    <row r="2504" spans="30:30" x14ac:dyDescent="0.25">
      <c r="AD2504" s="37"/>
    </row>
    <row r="2505" spans="30:30" x14ac:dyDescent="0.25">
      <c r="AD2505" s="37"/>
    </row>
    <row r="2506" spans="30:30" x14ac:dyDescent="0.25">
      <c r="AD2506" s="37"/>
    </row>
    <row r="2507" spans="30:30" x14ac:dyDescent="0.25">
      <c r="AD2507" s="37"/>
    </row>
    <row r="2508" spans="30:30" x14ac:dyDescent="0.25">
      <c r="AD2508" s="37"/>
    </row>
    <row r="2509" spans="30:30" x14ac:dyDescent="0.25">
      <c r="AD2509" s="37"/>
    </row>
    <row r="2510" spans="30:30" x14ac:dyDescent="0.25">
      <c r="AD2510" s="37"/>
    </row>
    <row r="2511" spans="30:30" x14ac:dyDescent="0.25">
      <c r="AD2511" s="37"/>
    </row>
    <row r="2512" spans="30:30" x14ac:dyDescent="0.25">
      <c r="AD2512" s="37"/>
    </row>
    <row r="2513" spans="30:30" x14ac:dyDescent="0.25">
      <c r="AD2513" s="37"/>
    </row>
    <row r="2514" spans="30:30" x14ac:dyDescent="0.25">
      <c r="AD2514" s="37"/>
    </row>
    <row r="2515" spans="30:30" x14ac:dyDescent="0.25">
      <c r="AD2515" s="37"/>
    </row>
    <row r="2516" spans="30:30" x14ac:dyDescent="0.25">
      <c r="AD2516" s="37"/>
    </row>
    <row r="2517" spans="30:30" x14ac:dyDescent="0.25">
      <c r="AD2517" s="37"/>
    </row>
    <row r="2518" spans="30:30" x14ac:dyDescent="0.25">
      <c r="AD2518" s="37"/>
    </row>
    <row r="2519" spans="30:30" x14ac:dyDescent="0.25">
      <c r="AD2519" s="37"/>
    </row>
    <row r="2520" spans="30:30" x14ac:dyDescent="0.25">
      <c r="AD2520" s="37"/>
    </row>
    <row r="2521" spans="30:30" x14ac:dyDescent="0.25">
      <c r="AD2521" s="37"/>
    </row>
    <row r="2522" spans="30:30" x14ac:dyDescent="0.25">
      <c r="AD2522" s="37"/>
    </row>
    <row r="2523" spans="30:30" x14ac:dyDescent="0.25">
      <c r="AD2523" s="37"/>
    </row>
    <row r="2524" spans="30:30" x14ac:dyDescent="0.25">
      <c r="AD2524" s="37"/>
    </row>
    <row r="2525" spans="30:30" x14ac:dyDescent="0.25">
      <c r="AD2525" s="37"/>
    </row>
    <row r="2526" spans="30:30" x14ac:dyDescent="0.25">
      <c r="AD2526" s="37"/>
    </row>
    <row r="2527" spans="30:30" x14ac:dyDescent="0.25">
      <c r="AD2527" s="37"/>
    </row>
    <row r="2528" spans="30:30" x14ac:dyDescent="0.25">
      <c r="AD2528" s="37"/>
    </row>
    <row r="2529" spans="30:30" x14ac:dyDescent="0.25">
      <c r="AD2529" s="37"/>
    </row>
    <row r="2530" spans="30:30" x14ac:dyDescent="0.25">
      <c r="AD2530" s="37"/>
    </row>
    <row r="2531" spans="30:30" x14ac:dyDescent="0.25">
      <c r="AD2531" s="37"/>
    </row>
    <row r="2532" spans="30:30" x14ac:dyDescent="0.25">
      <c r="AD2532" s="37"/>
    </row>
    <row r="2533" spans="30:30" x14ac:dyDescent="0.25">
      <c r="AD2533" s="37"/>
    </row>
    <row r="2534" spans="30:30" x14ac:dyDescent="0.25">
      <c r="AD2534" s="37"/>
    </row>
    <row r="2535" spans="30:30" x14ac:dyDescent="0.25">
      <c r="AD2535" s="37"/>
    </row>
    <row r="2536" spans="30:30" x14ac:dyDescent="0.25">
      <c r="AD2536" s="37"/>
    </row>
    <row r="2537" spans="30:30" x14ac:dyDescent="0.25">
      <c r="AD2537" s="37"/>
    </row>
    <row r="2538" spans="30:30" x14ac:dyDescent="0.25">
      <c r="AD2538" s="37"/>
    </row>
    <row r="2539" spans="30:30" x14ac:dyDescent="0.25">
      <c r="AD2539" s="37"/>
    </row>
    <row r="2540" spans="30:30" x14ac:dyDescent="0.25">
      <c r="AD2540" s="37"/>
    </row>
    <row r="2541" spans="30:30" x14ac:dyDescent="0.25">
      <c r="AD2541" s="37"/>
    </row>
    <row r="2542" spans="30:30" x14ac:dyDescent="0.25">
      <c r="AD2542" s="37"/>
    </row>
    <row r="2543" spans="30:30" x14ac:dyDescent="0.25">
      <c r="AD2543" s="37"/>
    </row>
    <row r="2544" spans="30:30" x14ac:dyDescent="0.25">
      <c r="AD2544" s="37"/>
    </row>
    <row r="2545" spans="30:30" x14ac:dyDescent="0.25">
      <c r="AD2545" s="37"/>
    </row>
    <row r="2546" spans="30:30" x14ac:dyDescent="0.25">
      <c r="AD2546" s="37"/>
    </row>
    <row r="2547" spans="30:30" x14ac:dyDescent="0.25">
      <c r="AD2547" s="37"/>
    </row>
    <row r="2548" spans="30:30" x14ac:dyDescent="0.25">
      <c r="AD2548" s="37"/>
    </row>
    <row r="2549" spans="30:30" x14ac:dyDescent="0.25">
      <c r="AD2549" s="37"/>
    </row>
    <row r="2550" spans="30:30" x14ac:dyDescent="0.25">
      <c r="AD2550" s="37"/>
    </row>
    <row r="2551" spans="30:30" x14ac:dyDescent="0.25">
      <c r="AD2551" s="37"/>
    </row>
    <row r="2552" spans="30:30" x14ac:dyDescent="0.25">
      <c r="AD2552" s="37"/>
    </row>
    <row r="2553" spans="30:30" x14ac:dyDescent="0.25">
      <c r="AD2553" s="37"/>
    </row>
    <row r="2554" spans="30:30" x14ac:dyDescent="0.25">
      <c r="AD2554" s="37"/>
    </row>
    <row r="2555" spans="30:30" x14ac:dyDescent="0.25">
      <c r="AD2555" s="37"/>
    </row>
    <row r="2556" spans="30:30" x14ac:dyDescent="0.25">
      <c r="AD2556" s="37"/>
    </row>
    <row r="2557" spans="30:30" x14ac:dyDescent="0.25">
      <c r="AD2557" s="37"/>
    </row>
    <row r="2558" spans="30:30" x14ac:dyDescent="0.25">
      <c r="AD2558" s="37"/>
    </row>
    <row r="2559" spans="30:30" x14ac:dyDescent="0.25">
      <c r="AD2559" s="37"/>
    </row>
    <row r="2560" spans="30:30" x14ac:dyDescent="0.25">
      <c r="AD2560" s="37"/>
    </row>
    <row r="2561" spans="30:30" x14ac:dyDescent="0.25">
      <c r="AD2561" s="37"/>
    </row>
    <row r="2562" spans="30:30" x14ac:dyDescent="0.25">
      <c r="AD2562" s="37"/>
    </row>
    <row r="2563" spans="30:30" x14ac:dyDescent="0.25">
      <c r="AD2563" s="37"/>
    </row>
    <row r="2564" spans="30:30" x14ac:dyDescent="0.25">
      <c r="AD2564" s="37"/>
    </row>
    <row r="2565" spans="30:30" x14ac:dyDescent="0.25">
      <c r="AD2565" s="37"/>
    </row>
    <row r="2566" spans="30:30" x14ac:dyDescent="0.25">
      <c r="AD2566" s="37"/>
    </row>
    <row r="2567" spans="30:30" x14ac:dyDescent="0.25">
      <c r="AD2567" s="37"/>
    </row>
    <row r="2568" spans="30:30" x14ac:dyDescent="0.25">
      <c r="AD2568" s="37"/>
    </row>
    <row r="2569" spans="30:30" x14ac:dyDescent="0.25">
      <c r="AD2569" s="37"/>
    </row>
    <row r="2570" spans="30:30" x14ac:dyDescent="0.25">
      <c r="AD2570" s="37"/>
    </row>
    <row r="2571" spans="30:30" x14ac:dyDescent="0.25">
      <c r="AD2571" s="37"/>
    </row>
    <row r="2572" spans="30:30" x14ac:dyDescent="0.25">
      <c r="AD2572" s="37"/>
    </row>
    <row r="2573" spans="30:30" x14ac:dyDescent="0.25">
      <c r="AD2573" s="37"/>
    </row>
    <row r="2574" spans="30:30" x14ac:dyDescent="0.25">
      <c r="AD2574" s="37"/>
    </row>
    <row r="2575" spans="30:30" x14ac:dyDescent="0.25">
      <c r="AD2575" s="37"/>
    </row>
    <row r="2576" spans="30:30" x14ac:dyDescent="0.25">
      <c r="AD2576" s="37"/>
    </row>
    <row r="2577" spans="30:30" x14ac:dyDescent="0.25">
      <c r="AD2577" s="37"/>
    </row>
    <row r="2578" spans="30:30" x14ac:dyDescent="0.25">
      <c r="AD2578" s="37"/>
    </row>
    <row r="2579" spans="30:30" x14ac:dyDescent="0.25">
      <c r="AD2579" s="37"/>
    </row>
    <row r="2580" spans="30:30" x14ac:dyDescent="0.25">
      <c r="AD2580" s="37"/>
    </row>
    <row r="2581" spans="30:30" x14ac:dyDescent="0.25">
      <c r="AD2581" s="37"/>
    </row>
    <row r="2582" spans="30:30" x14ac:dyDescent="0.25">
      <c r="AD2582" s="37"/>
    </row>
    <row r="2583" spans="30:30" x14ac:dyDescent="0.25">
      <c r="AD2583" s="37"/>
    </row>
    <row r="2584" spans="30:30" x14ac:dyDescent="0.25">
      <c r="AD2584" s="37"/>
    </row>
    <row r="2585" spans="30:30" x14ac:dyDescent="0.25">
      <c r="AD2585" s="37"/>
    </row>
    <row r="2586" spans="30:30" x14ac:dyDescent="0.25">
      <c r="AD2586" s="37"/>
    </row>
    <row r="2587" spans="30:30" x14ac:dyDescent="0.25">
      <c r="AD2587" s="37"/>
    </row>
    <row r="2588" spans="30:30" x14ac:dyDescent="0.25">
      <c r="AD2588" s="37"/>
    </row>
    <row r="2589" spans="30:30" x14ac:dyDescent="0.25">
      <c r="AD2589" s="37"/>
    </row>
    <row r="2590" spans="30:30" x14ac:dyDescent="0.25">
      <c r="AD2590" s="37"/>
    </row>
    <row r="2591" spans="30:30" x14ac:dyDescent="0.25">
      <c r="AD2591" s="37"/>
    </row>
    <row r="2592" spans="30:30" x14ac:dyDescent="0.25">
      <c r="AD2592" s="37"/>
    </row>
    <row r="2593" spans="30:30" x14ac:dyDescent="0.25">
      <c r="AD2593" s="37"/>
    </row>
    <row r="2594" spans="30:30" x14ac:dyDescent="0.25">
      <c r="AD2594" s="37"/>
    </row>
    <row r="2595" spans="30:30" x14ac:dyDescent="0.25">
      <c r="AD2595" s="37"/>
    </row>
    <row r="2596" spans="30:30" x14ac:dyDescent="0.25">
      <c r="AD2596" s="37"/>
    </row>
    <row r="2597" spans="30:30" x14ac:dyDescent="0.25">
      <c r="AD2597" s="37"/>
    </row>
    <row r="2598" spans="30:30" x14ac:dyDescent="0.25">
      <c r="AD2598" s="37"/>
    </row>
    <row r="2599" spans="30:30" x14ac:dyDescent="0.25">
      <c r="AD2599" s="37"/>
    </row>
    <row r="2600" spans="30:30" x14ac:dyDescent="0.25">
      <c r="AD2600" s="37"/>
    </row>
    <row r="2601" spans="30:30" x14ac:dyDescent="0.25">
      <c r="AD2601" s="37"/>
    </row>
    <row r="2602" spans="30:30" x14ac:dyDescent="0.25">
      <c r="AD2602" s="37"/>
    </row>
    <row r="2603" spans="30:30" x14ac:dyDescent="0.25">
      <c r="AD2603" s="37"/>
    </row>
    <row r="2604" spans="30:30" x14ac:dyDescent="0.25">
      <c r="AD2604" s="37"/>
    </row>
    <row r="2605" spans="30:30" x14ac:dyDescent="0.25">
      <c r="AD2605" s="37"/>
    </row>
    <row r="2606" spans="30:30" x14ac:dyDescent="0.25">
      <c r="AD2606" s="37"/>
    </row>
    <row r="2607" spans="30:30" x14ac:dyDescent="0.25">
      <c r="AD2607" s="37"/>
    </row>
    <row r="2608" spans="30:30" x14ac:dyDescent="0.25">
      <c r="AD2608" s="37"/>
    </row>
    <row r="2609" spans="30:30" x14ac:dyDescent="0.25">
      <c r="AD2609" s="37"/>
    </row>
    <row r="2610" spans="30:30" x14ac:dyDescent="0.25">
      <c r="AD2610" s="37"/>
    </row>
    <row r="2611" spans="30:30" x14ac:dyDescent="0.25">
      <c r="AD2611" s="37"/>
    </row>
    <row r="2612" spans="30:30" x14ac:dyDescent="0.25">
      <c r="AD2612" s="37"/>
    </row>
    <row r="2613" spans="30:30" x14ac:dyDescent="0.25">
      <c r="AD2613" s="37"/>
    </row>
    <row r="2614" spans="30:30" x14ac:dyDescent="0.25">
      <c r="AD2614" s="37"/>
    </row>
    <row r="2615" spans="30:30" x14ac:dyDescent="0.25">
      <c r="AD2615" s="37"/>
    </row>
    <row r="2616" spans="30:30" x14ac:dyDescent="0.25">
      <c r="AD2616" s="37"/>
    </row>
    <row r="2617" spans="30:30" x14ac:dyDescent="0.25">
      <c r="AD2617" s="37"/>
    </row>
    <row r="2618" spans="30:30" x14ac:dyDescent="0.25">
      <c r="AD2618" s="37"/>
    </row>
    <row r="2619" spans="30:30" x14ac:dyDescent="0.25">
      <c r="AD2619" s="37"/>
    </row>
    <row r="2620" spans="30:30" x14ac:dyDescent="0.25">
      <c r="AD2620" s="37"/>
    </row>
    <row r="2621" spans="30:30" x14ac:dyDescent="0.25">
      <c r="AD2621" s="37"/>
    </row>
    <row r="2622" spans="30:30" x14ac:dyDescent="0.25">
      <c r="AD2622" s="37"/>
    </row>
    <row r="2623" spans="30:30" x14ac:dyDescent="0.25">
      <c r="AD2623" s="37"/>
    </row>
    <row r="2624" spans="30:30" x14ac:dyDescent="0.25">
      <c r="AD2624" s="37"/>
    </row>
    <row r="2625" spans="30:30" x14ac:dyDescent="0.25">
      <c r="AD2625" s="37"/>
    </row>
    <row r="2626" spans="30:30" x14ac:dyDescent="0.25">
      <c r="AD2626" s="37"/>
    </row>
    <row r="2627" spans="30:30" x14ac:dyDescent="0.25">
      <c r="AD2627" s="37"/>
    </row>
    <row r="2628" spans="30:30" x14ac:dyDescent="0.25">
      <c r="AD2628" s="37"/>
    </row>
    <row r="2629" spans="30:30" x14ac:dyDescent="0.25">
      <c r="AD2629" s="37"/>
    </row>
    <row r="2630" spans="30:30" x14ac:dyDescent="0.25">
      <c r="AD2630" s="37"/>
    </row>
    <row r="2631" spans="30:30" x14ac:dyDescent="0.25">
      <c r="AD2631" s="37"/>
    </row>
    <row r="2632" spans="30:30" x14ac:dyDescent="0.25">
      <c r="AD2632" s="37"/>
    </row>
    <row r="2633" spans="30:30" x14ac:dyDescent="0.25">
      <c r="AD2633" s="37"/>
    </row>
    <row r="2634" spans="30:30" x14ac:dyDescent="0.25">
      <c r="AD2634" s="37"/>
    </row>
    <row r="2635" spans="30:30" x14ac:dyDescent="0.25">
      <c r="AD2635" s="37"/>
    </row>
    <row r="2636" spans="30:30" x14ac:dyDescent="0.25">
      <c r="AD2636" s="37"/>
    </row>
    <row r="2637" spans="30:30" x14ac:dyDescent="0.25">
      <c r="AD2637" s="37"/>
    </row>
    <row r="2638" spans="30:30" x14ac:dyDescent="0.25">
      <c r="AD2638" s="37"/>
    </row>
    <row r="2639" spans="30:30" x14ac:dyDescent="0.25">
      <c r="AD2639" s="37"/>
    </row>
    <row r="2640" spans="30:30" x14ac:dyDescent="0.25">
      <c r="AD2640" s="37"/>
    </row>
    <row r="2641" spans="30:30" x14ac:dyDescent="0.25">
      <c r="AD2641" s="37"/>
    </row>
    <row r="2642" spans="30:30" x14ac:dyDescent="0.25">
      <c r="AD2642" s="37"/>
    </row>
    <row r="2643" spans="30:30" x14ac:dyDescent="0.25">
      <c r="AD2643" s="37"/>
    </row>
    <row r="2644" spans="30:30" x14ac:dyDescent="0.25">
      <c r="AD2644" s="37"/>
    </row>
    <row r="2645" spans="30:30" x14ac:dyDescent="0.25">
      <c r="AD2645" s="37"/>
    </row>
    <row r="2646" spans="30:30" x14ac:dyDescent="0.25">
      <c r="AD2646" s="37"/>
    </row>
    <row r="2647" spans="30:30" x14ac:dyDescent="0.25">
      <c r="AD2647" s="37"/>
    </row>
    <row r="2648" spans="30:30" x14ac:dyDescent="0.25">
      <c r="AD2648" s="37"/>
    </row>
    <row r="2649" spans="30:30" x14ac:dyDescent="0.25">
      <c r="AD2649" s="37"/>
    </row>
    <row r="2650" spans="30:30" x14ac:dyDescent="0.25">
      <c r="AD2650" s="37"/>
    </row>
    <row r="2651" spans="30:30" x14ac:dyDescent="0.25">
      <c r="AD2651" s="37"/>
    </row>
    <row r="2652" spans="30:30" x14ac:dyDescent="0.25">
      <c r="AD2652" s="37"/>
    </row>
    <row r="2653" spans="30:30" x14ac:dyDescent="0.25">
      <c r="AD2653" s="37"/>
    </row>
    <row r="2654" spans="30:30" x14ac:dyDescent="0.25">
      <c r="AD2654" s="37"/>
    </row>
    <row r="2655" spans="30:30" x14ac:dyDescent="0.25">
      <c r="AD2655" s="37"/>
    </row>
    <row r="2656" spans="30:30" x14ac:dyDescent="0.25">
      <c r="AD2656" s="37"/>
    </row>
    <row r="2657" spans="30:30" x14ac:dyDescent="0.25">
      <c r="AD2657" s="37"/>
    </row>
    <row r="2658" spans="30:30" x14ac:dyDescent="0.25">
      <c r="AD2658" s="37"/>
    </row>
    <row r="2659" spans="30:30" x14ac:dyDescent="0.25">
      <c r="AD2659" s="37"/>
    </row>
    <row r="2660" spans="30:30" x14ac:dyDescent="0.25">
      <c r="AD2660" s="37"/>
    </row>
    <row r="2661" spans="30:30" x14ac:dyDescent="0.25">
      <c r="AD2661" s="37"/>
    </row>
    <row r="2662" spans="30:30" x14ac:dyDescent="0.25">
      <c r="AD2662" s="37"/>
    </row>
    <row r="2663" spans="30:30" x14ac:dyDescent="0.25">
      <c r="AD2663" s="37"/>
    </row>
    <row r="2664" spans="30:30" x14ac:dyDescent="0.25">
      <c r="AD2664" s="37"/>
    </row>
    <row r="2665" spans="30:30" x14ac:dyDescent="0.25">
      <c r="AD2665" s="37"/>
    </row>
    <row r="2666" spans="30:30" x14ac:dyDescent="0.25">
      <c r="AD2666" s="37"/>
    </row>
    <row r="2667" spans="30:30" x14ac:dyDescent="0.25">
      <c r="AD2667" s="37"/>
    </row>
    <row r="2668" spans="30:30" x14ac:dyDescent="0.25">
      <c r="AD2668" s="37"/>
    </row>
    <row r="2669" spans="30:30" x14ac:dyDescent="0.25">
      <c r="AD2669" s="37"/>
    </row>
    <row r="2670" spans="30:30" x14ac:dyDescent="0.25">
      <c r="AD2670" s="37"/>
    </row>
    <row r="2671" spans="30:30" x14ac:dyDescent="0.25">
      <c r="AD2671" s="37"/>
    </row>
    <row r="2672" spans="30:30" x14ac:dyDescent="0.25">
      <c r="AD2672" s="37"/>
    </row>
    <row r="2673" spans="30:30" x14ac:dyDescent="0.25">
      <c r="AD2673" s="37"/>
    </row>
    <row r="2674" spans="30:30" x14ac:dyDescent="0.25">
      <c r="AD2674" s="37"/>
    </row>
    <row r="2675" spans="30:30" x14ac:dyDescent="0.25">
      <c r="AD2675" s="37"/>
    </row>
    <row r="2676" spans="30:30" x14ac:dyDescent="0.25">
      <c r="AD2676" s="37"/>
    </row>
    <row r="2677" spans="30:30" x14ac:dyDescent="0.25">
      <c r="AD2677" s="37"/>
    </row>
    <row r="2678" spans="30:30" x14ac:dyDescent="0.25">
      <c r="AD2678" s="37"/>
    </row>
    <row r="2679" spans="30:30" x14ac:dyDescent="0.25">
      <c r="AD2679" s="37"/>
    </row>
    <row r="2680" spans="30:30" x14ac:dyDescent="0.25">
      <c r="AD2680" s="37"/>
    </row>
    <row r="2681" spans="30:30" x14ac:dyDescent="0.25">
      <c r="AD2681" s="37"/>
    </row>
    <row r="2682" spans="30:30" x14ac:dyDescent="0.25">
      <c r="AD2682" s="37"/>
    </row>
    <row r="2683" spans="30:30" x14ac:dyDescent="0.25">
      <c r="AD2683" s="37"/>
    </row>
    <row r="2684" spans="30:30" x14ac:dyDescent="0.25">
      <c r="AD2684" s="37"/>
    </row>
    <row r="2685" spans="30:30" x14ac:dyDescent="0.25">
      <c r="AD2685" s="37"/>
    </row>
    <row r="2686" spans="30:30" x14ac:dyDescent="0.25">
      <c r="AD2686" s="37"/>
    </row>
    <row r="2687" spans="30:30" x14ac:dyDescent="0.25">
      <c r="AD2687" s="37"/>
    </row>
    <row r="2688" spans="30:30" x14ac:dyDescent="0.25">
      <c r="AD2688" s="37"/>
    </row>
    <row r="2689" spans="30:30" x14ac:dyDescent="0.25">
      <c r="AD2689" s="37"/>
    </row>
    <row r="2690" spans="30:30" x14ac:dyDescent="0.25">
      <c r="AD2690" s="37"/>
    </row>
    <row r="2691" spans="30:30" x14ac:dyDescent="0.25">
      <c r="AD2691" s="37"/>
    </row>
    <row r="2692" spans="30:30" x14ac:dyDescent="0.25">
      <c r="AD2692" s="37"/>
    </row>
    <row r="2693" spans="30:30" x14ac:dyDescent="0.25">
      <c r="AD2693" s="37"/>
    </row>
    <row r="2694" spans="30:30" x14ac:dyDescent="0.25">
      <c r="AD2694" s="37"/>
    </row>
    <row r="2695" spans="30:30" x14ac:dyDescent="0.25">
      <c r="AD2695" s="37"/>
    </row>
    <row r="2696" spans="30:30" x14ac:dyDescent="0.25">
      <c r="AD2696" s="37"/>
    </row>
    <row r="2697" spans="30:30" x14ac:dyDescent="0.25">
      <c r="AD2697" s="37"/>
    </row>
    <row r="2698" spans="30:30" x14ac:dyDescent="0.25">
      <c r="AD2698" s="37"/>
    </row>
    <row r="2699" spans="30:30" x14ac:dyDescent="0.25">
      <c r="AD2699" s="37"/>
    </row>
    <row r="2700" spans="30:30" x14ac:dyDescent="0.25">
      <c r="AD2700" s="37"/>
    </row>
    <row r="2701" spans="30:30" x14ac:dyDescent="0.25">
      <c r="AD2701" s="37"/>
    </row>
    <row r="2702" spans="30:30" x14ac:dyDescent="0.25">
      <c r="AD2702" s="37"/>
    </row>
    <row r="2703" spans="30:30" x14ac:dyDescent="0.25">
      <c r="AD2703" s="37"/>
    </row>
    <row r="2704" spans="30:30" x14ac:dyDescent="0.25">
      <c r="AD2704" s="37"/>
    </row>
    <row r="2705" spans="30:30" x14ac:dyDescent="0.25">
      <c r="AD2705" s="37"/>
    </row>
    <row r="2706" spans="30:30" x14ac:dyDescent="0.25">
      <c r="AD2706" s="37"/>
    </row>
    <row r="2707" spans="30:30" x14ac:dyDescent="0.25">
      <c r="AD2707" s="37"/>
    </row>
    <row r="2708" spans="30:30" x14ac:dyDescent="0.25">
      <c r="AD2708" s="37"/>
    </row>
    <row r="2709" spans="30:30" x14ac:dyDescent="0.25">
      <c r="AD2709" s="37"/>
    </row>
    <row r="2710" spans="30:30" x14ac:dyDescent="0.25">
      <c r="AD2710" s="37"/>
    </row>
    <row r="2711" spans="30:30" x14ac:dyDescent="0.25">
      <c r="AD2711" s="37"/>
    </row>
    <row r="2712" spans="30:30" x14ac:dyDescent="0.25">
      <c r="AD2712" s="37"/>
    </row>
    <row r="2713" spans="30:30" x14ac:dyDescent="0.25">
      <c r="AD2713" s="37"/>
    </row>
    <row r="2714" spans="30:30" x14ac:dyDescent="0.25">
      <c r="AD2714" s="37"/>
    </row>
    <row r="2715" spans="30:30" x14ac:dyDescent="0.25">
      <c r="AD2715" s="37"/>
    </row>
    <row r="2716" spans="30:30" x14ac:dyDescent="0.25">
      <c r="AD2716" s="37"/>
    </row>
    <row r="2717" spans="30:30" x14ac:dyDescent="0.25">
      <c r="AD2717" s="37"/>
    </row>
    <row r="2718" spans="30:30" x14ac:dyDescent="0.25">
      <c r="AD2718" s="37"/>
    </row>
    <row r="2719" spans="30:30" x14ac:dyDescent="0.25">
      <c r="AD2719" s="37"/>
    </row>
    <row r="2720" spans="30:30" x14ac:dyDescent="0.25">
      <c r="AD2720" s="37"/>
    </row>
    <row r="2721" spans="30:30" x14ac:dyDescent="0.25">
      <c r="AD2721" s="37"/>
    </row>
    <row r="2722" spans="30:30" x14ac:dyDescent="0.25">
      <c r="AD2722" s="37"/>
    </row>
    <row r="2723" spans="30:30" x14ac:dyDescent="0.25">
      <c r="AD2723" s="37"/>
    </row>
    <row r="2724" spans="30:30" x14ac:dyDescent="0.25">
      <c r="AD2724" s="37"/>
    </row>
    <row r="2725" spans="30:30" x14ac:dyDescent="0.25">
      <c r="AD2725" s="37"/>
    </row>
    <row r="2726" spans="30:30" x14ac:dyDescent="0.25">
      <c r="AD2726" s="37"/>
    </row>
    <row r="2727" spans="30:30" x14ac:dyDescent="0.25">
      <c r="AD2727" s="37"/>
    </row>
    <row r="2728" spans="30:30" x14ac:dyDescent="0.25">
      <c r="AD2728" s="37"/>
    </row>
    <row r="2729" spans="30:30" x14ac:dyDescent="0.25">
      <c r="AD2729" s="37"/>
    </row>
    <row r="2730" spans="30:30" x14ac:dyDescent="0.25">
      <c r="AD2730" s="37"/>
    </row>
    <row r="2731" spans="30:30" x14ac:dyDescent="0.25">
      <c r="AD2731" s="37"/>
    </row>
    <row r="2732" spans="30:30" x14ac:dyDescent="0.25">
      <c r="AD2732" s="37"/>
    </row>
    <row r="2733" spans="30:30" x14ac:dyDescent="0.25">
      <c r="AD2733" s="37"/>
    </row>
    <row r="2734" spans="30:30" x14ac:dyDescent="0.25">
      <c r="AD2734" s="37"/>
    </row>
    <row r="2735" spans="30:30" x14ac:dyDescent="0.25">
      <c r="AD2735" s="37"/>
    </row>
    <row r="2736" spans="30:30" x14ac:dyDescent="0.25">
      <c r="AD2736" s="37"/>
    </row>
    <row r="2737" spans="30:30" x14ac:dyDescent="0.25">
      <c r="AD2737" s="37"/>
    </row>
    <row r="2738" spans="30:30" x14ac:dyDescent="0.25">
      <c r="AD2738" s="37"/>
    </row>
    <row r="2739" spans="30:30" x14ac:dyDescent="0.25">
      <c r="AD2739" s="37"/>
    </row>
    <row r="2740" spans="30:30" x14ac:dyDescent="0.25">
      <c r="AD2740" s="37"/>
    </row>
    <row r="2741" spans="30:30" x14ac:dyDescent="0.25">
      <c r="AD2741" s="37"/>
    </row>
    <row r="2742" spans="30:30" x14ac:dyDescent="0.25">
      <c r="AD2742" s="37"/>
    </row>
    <row r="2743" spans="30:30" x14ac:dyDescent="0.25">
      <c r="AD2743" s="37"/>
    </row>
    <row r="2744" spans="30:30" x14ac:dyDescent="0.25">
      <c r="AD2744" s="37"/>
    </row>
    <row r="2745" spans="30:30" x14ac:dyDescent="0.25">
      <c r="AD2745" s="37"/>
    </row>
    <row r="2746" spans="30:30" x14ac:dyDescent="0.25">
      <c r="AD2746" s="37"/>
    </row>
    <row r="2747" spans="30:30" x14ac:dyDescent="0.25">
      <c r="AD2747" s="37"/>
    </row>
    <row r="2748" spans="30:30" x14ac:dyDescent="0.25">
      <c r="AD2748" s="37"/>
    </row>
    <row r="2749" spans="30:30" x14ac:dyDescent="0.25">
      <c r="AD2749" s="37"/>
    </row>
    <row r="2750" spans="30:30" x14ac:dyDescent="0.25">
      <c r="AD2750" s="37"/>
    </row>
    <row r="2751" spans="30:30" x14ac:dyDescent="0.25">
      <c r="AD2751" s="37"/>
    </row>
    <row r="2752" spans="30:30" x14ac:dyDescent="0.25">
      <c r="AD2752" s="37"/>
    </row>
    <row r="2753" spans="30:30" x14ac:dyDescent="0.25">
      <c r="AD2753" s="37"/>
    </row>
    <row r="2754" spans="30:30" x14ac:dyDescent="0.25">
      <c r="AD2754" s="37"/>
    </row>
    <row r="2755" spans="30:30" x14ac:dyDescent="0.25">
      <c r="AD2755" s="37"/>
    </row>
    <row r="2756" spans="30:30" x14ac:dyDescent="0.25">
      <c r="AD2756" s="37"/>
    </row>
    <row r="2757" spans="30:30" x14ac:dyDescent="0.25">
      <c r="AD2757" s="37"/>
    </row>
    <row r="2758" spans="30:30" x14ac:dyDescent="0.25">
      <c r="AD2758" s="37"/>
    </row>
    <row r="2759" spans="30:30" x14ac:dyDescent="0.25">
      <c r="AD2759" s="37"/>
    </row>
    <row r="2760" spans="30:30" x14ac:dyDescent="0.25">
      <c r="AD2760" s="37"/>
    </row>
    <row r="2761" spans="30:30" x14ac:dyDescent="0.25">
      <c r="AD2761" s="37"/>
    </row>
    <row r="2762" spans="30:30" x14ac:dyDescent="0.25">
      <c r="AD2762" s="37"/>
    </row>
    <row r="2763" spans="30:30" x14ac:dyDescent="0.25">
      <c r="AD2763" s="37"/>
    </row>
    <row r="2764" spans="30:30" x14ac:dyDescent="0.25">
      <c r="AD2764" s="37"/>
    </row>
    <row r="2765" spans="30:30" x14ac:dyDescent="0.25">
      <c r="AD2765" s="37"/>
    </row>
    <row r="2766" spans="30:30" x14ac:dyDescent="0.25">
      <c r="AD2766" s="37"/>
    </row>
    <row r="2767" spans="30:30" x14ac:dyDescent="0.25">
      <c r="AD2767" s="37"/>
    </row>
    <row r="2768" spans="30:30" x14ac:dyDescent="0.25">
      <c r="AD2768" s="37"/>
    </row>
    <row r="2769" spans="30:30" x14ac:dyDescent="0.25">
      <c r="AD2769" s="37"/>
    </row>
    <row r="2770" spans="30:30" x14ac:dyDescent="0.25">
      <c r="AD2770" s="37"/>
    </row>
    <row r="2771" spans="30:30" x14ac:dyDescent="0.25">
      <c r="AD2771" s="37"/>
    </row>
    <row r="2772" spans="30:30" x14ac:dyDescent="0.25">
      <c r="AD2772" s="37"/>
    </row>
    <row r="2773" spans="30:30" x14ac:dyDescent="0.25">
      <c r="AD2773" s="37"/>
    </row>
    <row r="2774" spans="30:30" x14ac:dyDescent="0.25">
      <c r="AD2774" s="37"/>
    </row>
    <row r="2775" spans="30:30" x14ac:dyDescent="0.25">
      <c r="AD2775" s="37"/>
    </row>
    <row r="2776" spans="30:30" x14ac:dyDescent="0.25">
      <c r="AD2776" s="37"/>
    </row>
    <row r="2777" spans="30:30" x14ac:dyDescent="0.25">
      <c r="AD2777" s="37"/>
    </row>
    <row r="2778" spans="30:30" x14ac:dyDescent="0.25">
      <c r="AD2778" s="37"/>
    </row>
    <row r="2779" spans="30:30" x14ac:dyDescent="0.25">
      <c r="AD2779" s="37"/>
    </row>
    <row r="2780" spans="30:30" x14ac:dyDescent="0.25">
      <c r="AD2780" s="37"/>
    </row>
    <row r="2781" spans="30:30" x14ac:dyDescent="0.25">
      <c r="AD2781" s="37"/>
    </row>
    <row r="2782" spans="30:30" x14ac:dyDescent="0.25">
      <c r="AD2782" s="37"/>
    </row>
    <row r="2783" spans="30:30" x14ac:dyDescent="0.25">
      <c r="AD2783" s="37"/>
    </row>
    <row r="2784" spans="30:30" x14ac:dyDescent="0.25">
      <c r="AD2784" s="37"/>
    </row>
    <row r="2785" spans="30:30" x14ac:dyDescent="0.25">
      <c r="AD2785" s="37"/>
    </row>
    <row r="2786" spans="30:30" x14ac:dyDescent="0.25">
      <c r="AD2786" s="37"/>
    </row>
    <row r="2787" spans="30:30" x14ac:dyDescent="0.25">
      <c r="AD2787" s="37"/>
    </row>
    <row r="2788" spans="30:30" x14ac:dyDescent="0.25">
      <c r="AD2788" s="37"/>
    </row>
    <row r="2789" spans="30:30" x14ac:dyDescent="0.25">
      <c r="AD2789" s="37"/>
    </row>
    <row r="2790" spans="30:30" x14ac:dyDescent="0.25">
      <c r="AD2790" s="37"/>
    </row>
    <row r="2791" spans="30:30" x14ac:dyDescent="0.25">
      <c r="AD2791" s="37"/>
    </row>
    <row r="2792" spans="30:30" x14ac:dyDescent="0.25">
      <c r="AD2792" s="37"/>
    </row>
    <row r="2793" spans="30:30" x14ac:dyDescent="0.25">
      <c r="AD2793" s="37"/>
    </row>
    <row r="2794" spans="30:30" x14ac:dyDescent="0.25">
      <c r="AD2794" s="37"/>
    </row>
    <row r="2795" spans="30:30" x14ac:dyDescent="0.25">
      <c r="AD2795" s="37"/>
    </row>
    <row r="2796" spans="30:30" x14ac:dyDescent="0.25">
      <c r="AD2796" s="37"/>
    </row>
    <row r="2797" spans="30:30" x14ac:dyDescent="0.25">
      <c r="AD2797" s="37"/>
    </row>
    <row r="2798" spans="30:30" x14ac:dyDescent="0.25">
      <c r="AD2798" s="37"/>
    </row>
    <row r="2799" spans="30:30" x14ac:dyDescent="0.25">
      <c r="AD2799" s="37"/>
    </row>
    <row r="2800" spans="30:30" x14ac:dyDescent="0.25">
      <c r="AD2800" s="37"/>
    </row>
    <row r="2801" spans="30:30" x14ac:dyDescent="0.25">
      <c r="AD2801" s="37"/>
    </row>
    <row r="2802" spans="30:30" x14ac:dyDescent="0.25">
      <c r="AD2802" s="37"/>
    </row>
    <row r="2803" spans="30:30" x14ac:dyDescent="0.25">
      <c r="AD2803" s="37"/>
    </row>
    <row r="2804" spans="30:30" x14ac:dyDescent="0.25">
      <c r="AD2804" s="37"/>
    </row>
    <row r="2805" spans="30:30" x14ac:dyDescent="0.25">
      <c r="AD2805" s="37"/>
    </row>
    <row r="2806" spans="30:30" x14ac:dyDescent="0.25">
      <c r="AD2806" s="37"/>
    </row>
    <row r="2807" spans="30:30" x14ac:dyDescent="0.25">
      <c r="AD2807" s="37"/>
    </row>
    <row r="2808" spans="30:30" x14ac:dyDescent="0.25">
      <c r="AD2808" s="37"/>
    </row>
    <row r="2809" spans="30:30" x14ac:dyDescent="0.25">
      <c r="AD2809" s="37"/>
    </row>
    <row r="2810" spans="30:30" x14ac:dyDescent="0.25">
      <c r="AD2810" s="37"/>
    </row>
    <row r="2811" spans="30:30" x14ac:dyDescent="0.25">
      <c r="AD2811" s="37"/>
    </row>
    <row r="2812" spans="30:30" x14ac:dyDescent="0.25">
      <c r="AD2812" s="37"/>
    </row>
    <row r="2813" spans="30:30" x14ac:dyDescent="0.25">
      <c r="AD2813" s="37"/>
    </row>
    <row r="2814" spans="30:30" x14ac:dyDescent="0.25">
      <c r="AD2814" s="37"/>
    </row>
    <row r="2815" spans="30:30" x14ac:dyDescent="0.25">
      <c r="AD2815" s="37"/>
    </row>
    <row r="2816" spans="30:30" x14ac:dyDescent="0.25">
      <c r="AD2816" s="37"/>
    </row>
    <row r="2817" spans="30:30" x14ac:dyDescent="0.25">
      <c r="AD2817" s="37"/>
    </row>
    <row r="2818" spans="30:30" x14ac:dyDescent="0.25">
      <c r="AD2818" s="37"/>
    </row>
    <row r="2819" spans="30:30" x14ac:dyDescent="0.25">
      <c r="AD2819" s="37"/>
    </row>
    <row r="2820" spans="30:30" x14ac:dyDescent="0.25">
      <c r="AD2820" s="37"/>
    </row>
    <row r="2821" spans="30:30" x14ac:dyDescent="0.25">
      <c r="AD2821" s="37"/>
    </row>
    <row r="2822" spans="30:30" x14ac:dyDescent="0.25">
      <c r="AD2822" s="37"/>
    </row>
    <row r="2823" spans="30:30" x14ac:dyDescent="0.25">
      <c r="AD2823" s="37"/>
    </row>
    <row r="2824" spans="30:30" x14ac:dyDescent="0.25">
      <c r="AD2824" s="37"/>
    </row>
    <row r="2825" spans="30:30" x14ac:dyDescent="0.25">
      <c r="AD2825" s="37"/>
    </row>
    <row r="2826" spans="30:30" x14ac:dyDescent="0.25">
      <c r="AD2826" s="37"/>
    </row>
    <row r="2827" spans="30:30" x14ac:dyDescent="0.25">
      <c r="AD2827" s="37"/>
    </row>
    <row r="2828" spans="30:30" x14ac:dyDescent="0.25">
      <c r="AD2828" s="37"/>
    </row>
    <row r="2829" spans="30:30" x14ac:dyDescent="0.25">
      <c r="AD2829" s="37"/>
    </row>
    <row r="2830" spans="30:30" x14ac:dyDescent="0.25">
      <c r="AD2830" s="37"/>
    </row>
    <row r="2831" spans="30:30" x14ac:dyDescent="0.25">
      <c r="AD2831" s="37"/>
    </row>
    <row r="2832" spans="30:30" x14ac:dyDescent="0.25">
      <c r="AD2832" s="37"/>
    </row>
    <row r="2833" spans="30:30" x14ac:dyDescent="0.25">
      <c r="AD2833" s="37"/>
    </row>
    <row r="2834" spans="30:30" x14ac:dyDescent="0.25">
      <c r="AD2834" s="37"/>
    </row>
    <row r="2835" spans="30:30" x14ac:dyDescent="0.25">
      <c r="AD2835" s="37"/>
    </row>
    <row r="2836" spans="30:30" x14ac:dyDescent="0.25">
      <c r="AD2836" s="37"/>
    </row>
    <row r="2837" spans="30:30" x14ac:dyDescent="0.25">
      <c r="AD2837" s="37"/>
    </row>
    <row r="2838" spans="30:30" x14ac:dyDescent="0.25">
      <c r="AD2838" s="37"/>
    </row>
    <row r="2839" spans="30:30" x14ac:dyDescent="0.25">
      <c r="AD2839" s="37"/>
    </row>
    <row r="2840" spans="30:30" x14ac:dyDescent="0.25">
      <c r="AD2840" s="37"/>
    </row>
    <row r="2841" spans="30:30" x14ac:dyDescent="0.25">
      <c r="AD2841" s="37"/>
    </row>
    <row r="2842" spans="30:30" x14ac:dyDescent="0.25">
      <c r="AD2842" s="37"/>
    </row>
    <row r="2843" spans="30:30" x14ac:dyDescent="0.25">
      <c r="AD2843" s="37"/>
    </row>
    <row r="2844" spans="30:30" x14ac:dyDescent="0.25">
      <c r="AD2844" s="37"/>
    </row>
    <row r="2845" spans="30:30" x14ac:dyDescent="0.25">
      <c r="AD2845" s="37"/>
    </row>
    <row r="2846" spans="30:30" x14ac:dyDescent="0.25">
      <c r="AD2846" s="37"/>
    </row>
    <row r="2847" spans="30:30" x14ac:dyDescent="0.25">
      <c r="AD2847" s="37"/>
    </row>
    <row r="2848" spans="30:30" x14ac:dyDescent="0.25">
      <c r="AD2848" s="37"/>
    </row>
    <row r="2849" spans="30:30" x14ac:dyDescent="0.25">
      <c r="AD2849" s="37"/>
    </row>
    <row r="2850" spans="30:30" x14ac:dyDescent="0.25">
      <c r="AD2850" s="37"/>
    </row>
    <row r="2851" spans="30:30" x14ac:dyDescent="0.25">
      <c r="AD2851" s="37"/>
    </row>
    <row r="2852" spans="30:30" x14ac:dyDescent="0.25">
      <c r="AD2852" s="37"/>
    </row>
    <row r="2853" spans="30:30" x14ac:dyDescent="0.25">
      <c r="AD2853" s="37"/>
    </row>
    <row r="2854" spans="30:30" x14ac:dyDescent="0.25">
      <c r="AD2854" s="37"/>
    </row>
    <row r="2855" spans="30:30" x14ac:dyDescent="0.25">
      <c r="AD2855" s="37"/>
    </row>
    <row r="2856" spans="30:30" x14ac:dyDescent="0.25">
      <c r="AD2856" s="37"/>
    </row>
    <row r="2857" spans="30:30" x14ac:dyDescent="0.25">
      <c r="AD2857" s="37"/>
    </row>
    <row r="2858" spans="30:30" x14ac:dyDescent="0.25">
      <c r="AD2858" s="37"/>
    </row>
    <row r="2859" spans="30:30" x14ac:dyDescent="0.25">
      <c r="AD2859" s="37"/>
    </row>
    <row r="2860" spans="30:30" x14ac:dyDescent="0.25">
      <c r="AD2860" s="37"/>
    </row>
    <row r="2861" spans="30:30" x14ac:dyDescent="0.25">
      <c r="AD2861" s="37"/>
    </row>
    <row r="2862" spans="30:30" x14ac:dyDescent="0.25">
      <c r="AD2862" s="37"/>
    </row>
    <row r="2863" spans="30:30" x14ac:dyDescent="0.25">
      <c r="AD2863" s="37"/>
    </row>
    <row r="2864" spans="30:30" x14ac:dyDescent="0.25">
      <c r="AD2864" s="37"/>
    </row>
    <row r="2865" spans="30:30" x14ac:dyDescent="0.25">
      <c r="AD2865" s="37"/>
    </row>
    <row r="2866" spans="30:30" x14ac:dyDescent="0.25">
      <c r="AD2866" s="37"/>
    </row>
    <row r="2867" spans="30:30" x14ac:dyDescent="0.25">
      <c r="AD2867" s="37"/>
    </row>
    <row r="2868" spans="30:30" x14ac:dyDescent="0.25">
      <c r="AD2868" s="37"/>
    </row>
    <row r="2869" spans="30:30" x14ac:dyDescent="0.25">
      <c r="AD2869" s="37"/>
    </row>
    <row r="2870" spans="30:30" x14ac:dyDescent="0.25">
      <c r="AD2870" s="37"/>
    </row>
    <row r="2871" spans="30:30" x14ac:dyDescent="0.25">
      <c r="AD2871" s="37"/>
    </row>
    <row r="2872" spans="30:30" x14ac:dyDescent="0.25">
      <c r="AD2872" s="37"/>
    </row>
    <row r="2873" spans="30:30" x14ac:dyDescent="0.25">
      <c r="AD2873" s="37"/>
    </row>
    <row r="2874" spans="30:30" x14ac:dyDescent="0.25">
      <c r="AD2874" s="37"/>
    </row>
    <row r="2875" spans="30:30" x14ac:dyDescent="0.25">
      <c r="AD2875" s="37"/>
    </row>
    <row r="2876" spans="30:30" x14ac:dyDescent="0.25">
      <c r="AD2876" s="37"/>
    </row>
    <row r="2877" spans="30:30" x14ac:dyDescent="0.25">
      <c r="AD2877" s="37"/>
    </row>
    <row r="2878" spans="30:30" x14ac:dyDescent="0.25">
      <c r="AD2878" s="37"/>
    </row>
    <row r="2879" spans="30:30" x14ac:dyDescent="0.25">
      <c r="AD2879" s="37"/>
    </row>
    <row r="2880" spans="30:30" x14ac:dyDescent="0.25">
      <c r="AD2880" s="37"/>
    </row>
    <row r="2881" spans="30:30" x14ac:dyDescent="0.25">
      <c r="AD2881" s="37"/>
    </row>
    <row r="2882" spans="30:30" x14ac:dyDescent="0.25">
      <c r="AD2882" s="37"/>
    </row>
    <row r="2883" spans="30:30" x14ac:dyDescent="0.25">
      <c r="AD2883" s="37"/>
    </row>
    <row r="2884" spans="30:30" x14ac:dyDescent="0.25">
      <c r="AD2884" s="37"/>
    </row>
    <row r="2885" spans="30:30" x14ac:dyDescent="0.25">
      <c r="AD2885" s="37"/>
    </row>
    <row r="2886" spans="30:30" x14ac:dyDescent="0.25">
      <c r="AD2886" s="37"/>
    </row>
    <row r="2887" spans="30:30" x14ac:dyDescent="0.25">
      <c r="AD2887" s="37"/>
    </row>
    <row r="2888" spans="30:30" x14ac:dyDescent="0.25">
      <c r="AD2888" s="37"/>
    </row>
    <row r="2889" spans="30:30" x14ac:dyDescent="0.25">
      <c r="AD2889" s="37"/>
    </row>
    <row r="2890" spans="30:30" x14ac:dyDescent="0.25">
      <c r="AD2890" s="37"/>
    </row>
    <row r="2891" spans="30:30" x14ac:dyDescent="0.25">
      <c r="AD2891" s="37"/>
    </row>
    <row r="2892" spans="30:30" x14ac:dyDescent="0.25">
      <c r="AD2892" s="37"/>
    </row>
    <row r="2893" spans="30:30" x14ac:dyDescent="0.25">
      <c r="AD2893" s="37"/>
    </row>
    <row r="2894" spans="30:30" x14ac:dyDescent="0.25">
      <c r="AD2894" s="37"/>
    </row>
    <row r="2895" spans="30:30" x14ac:dyDescent="0.25">
      <c r="AD2895" s="37"/>
    </row>
    <row r="2896" spans="30:30" x14ac:dyDescent="0.25">
      <c r="AD2896" s="37"/>
    </row>
    <row r="2897" spans="30:30" x14ac:dyDescent="0.25">
      <c r="AD2897" s="37"/>
    </row>
    <row r="2898" spans="30:30" x14ac:dyDescent="0.25">
      <c r="AD2898" s="37"/>
    </row>
    <row r="2899" spans="30:30" x14ac:dyDescent="0.25">
      <c r="AD2899" s="37"/>
    </row>
    <row r="2900" spans="30:30" x14ac:dyDescent="0.25">
      <c r="AD2900" s="37"/>
    </row>
    <row r="2901" spans="30:30" x14ac:dyDescent="0.25">
      <c r="AD2901" s="37"/>
    </row>
    <row r="2902" spans="30:30" x14ac:dyDescent="0.25">
      <c r="AD2902" s="37"/>
    </row>
    <row r="2903" spans="30:30" x14ac:dyDescent="0.25">
      <c r="AD2903" s="37"/>
    </row>
    <row r="2904" spans="30:30" x14ac:dyDescent="0.25">
      <c r="AD2904" s="37"/>
    </row>
    <row r="2905" spans="30:30" x14ac:dyDescent="0.25">
      <c r="AD2905" s="37"/>
    </row>
    <row r="2906" spans="30:30" x14ac:dyDescent="0.25">
      <c r="AD2906" s="37"/>
    </row>
    <row r="2907" spans="30:30" x14ac:dyDescent="0.25">
      <c r="AD2907" s="37"/>
    </row>
    <row r="2908" spans="30:30" x14ac:dyDescent="0.25">
      <c r="AD2908" s="37"/>
    </row>
    <row r="2909" spans="30:30" x14ac:dyDescent="0.25">
      <c r="AD2909" s="37"/>
    </row>
    <row r="2910" spans="30:30" x14ac:dyDescent="0.25">
      <c r="AD2910" s="37"/>
    </row>
    <row r="2911" spans="30:30" x14ac:dyDescent="0.25">
      <c r="AD2911" s="37"/>
    </row>
    <row r="2912" spans="30:30" x14ac:dyDescent="0.25">
      <c r="AD2912" s="37"/>
    </row>
    <row r="2913" spans="30:30" x14ac:dyDescent="0.25">
      <c r="AD2913" s="37"/>
    </row>
    <row r="2914" spans="30:30" x14ac:dyDescent="0.25">
      <c r="AD2914" s="37"/>
    </row>
    <row r="2915" spans="30:30" x14ac:dyDescent="0.25">
      <c r="AD2915" s="37"/>
    </row>
    <row r="2916" spans="30:30" x14ac:dyDescent="0.25">
      <c r="AD2916" s="37"/>
    </row>
    <row r="2917" spans="30:30" x14ac:dyDescent="0.25">
      <c r="AD2917" s="37"/>
    </row>
    <row r="2918" spans="30:30" x14ac:dyDescent="0.25">
      <c r="AD2918" s="37"/>
    </row>
    <row r="2919" spans="30:30" x14ac:dyDescent="0.25">
      <c r="AD2919" s="37"/>
    </row>
    <row r="2920" spans="30:30" x14ac:dyDescent="0.25">
      <c r="AD2920" s="37"/>
    </row>
    <row r="2921" spans="30:30" x14ac:dyDescent="0.25">
      <c r="AD2921" s="37"/>
    </row>
    <row r="2922" spans="30:30" x14ac:dyDescent="0.25">
      <c r="AD2922" s="37"/>
    </row>
    <row r="2923" spans="30:30" x14ac:dyDescent="0.25">
      <c r="AD2923" s="37"/>
    </row>
    <row r="2924" spans="30:30" x14ac:dyDescent="0.25">
      <c r="AD2924" s="37"/>
    </row>
    <row r="2925" spans="30:30" x14ac:dyDescent="0.25">
      <c r="AD2925" s="37"/>
    </row>
    <row r="2926" spans="30:30" x14ac:dyDescent="0.25">
      <c r="AD2926" s="37"/>
    </row>
    <row r="2927" spans="30:30" x14ac:dyDescent="0.25">
      <c r="AD2927" s="37"/>
    </row>
    <row r="2928" spans="30:30" x14ac:dyDescent="0.25">
      <c r="AD2928" s="37"/>
    </row>
    <row r="2929" spans="30:30" x14ac:dyDescent="0.25">
      <c r="AD2929" s="37"/>
    </row>
    <row r="2930" spans="30:30" x14ac:dyDescent="0.25">
      <c r="AD2930" s="37"/>
    </row>
    <row r="2931" spans="30:30" x14ac:dyDescent="0.25">
      <c r="AD2931" s="37"/>
    </row>
    <row r="2932" spans="30:30" x14ac:dyDescent="0.25">
      <c r="AD2932" s="37"/>
    </row>
    <row r="2933" spans="30:30" x14ac:dyDescent="0.25">
      <c r="AD2933" s="37"/>
    </row>
    <row r="2934" spans="30:30" x14ac:dyDescent="0.25">
      <c r="AD2934" s="37"/>
    </row>
    <row r="2935" spans="30:30" x14ac:dyDescent="0.25">
      <c r="AD2935" s="37"/>
    </row>
    <row r="2936" spans="30:30" x14ac:dyDescent="0.25">
      <c r="AD2936" s="37"/>
    </row>
    <row r="2937" spans="30:30" x14ac:dyDescent="0.25">
      <c r="AD2937" s="37"/>
    </row>
    <row r="2938" spans="30:30" x14ac:dyDescent="0.25">
      <c r="AD2938" s="37"/>
    </row>
    <row r="2939" spans="30:30" x14ac:dyDescent="0.25">
      <c r="AD2939" s="37"/>
    </row>
    <row r="2940" spans="30:30" x14ac:dyDescent="0.25">
      <c r="AD2940" s="37"/>
    </row>
    <row r="2941" spans="30:30" x14ac:dyDescent="0.25">
      <c r="AD2941" s="37"/>
    </row>
    <row r="2942" spans="30:30" x14ac:dyDescent="0.25">
      <c r="AD2942" s="37"/>
    </row>
    <row r="2943" spans="30:30" x14ac:dyDescent="0.25">
      <c r="AD2943" s="37"/>
    </row>
    <row r="2944" spans="30:30" x14ac:dyDescent="0.25">
      <c r="AD2944" s="37"/>
    </row>
    <row r="2945" spans="30:30" x14ac:dyDescent="0.25">
      <c r="AD2945" s="37"/>
    </row>
    <row r="2946" spans="30:30" x14ac:dyDescent="0.25">
      <c r="AD2946" s="37"/>
    </row>
    <row r="2947" spans="30:30" x14ac:dyDescent="0.25">
      <c r="AD2947" s="37"/>
    </row>
    <row r="2948" spans="30:30" x14ac:dyDescent="0.25">
      <c r="AD2948" s="37"/>
    </row>
    <row r="2949" spans="30:30" x14ac:dyDescent="0.25">
      <c r="AD2949" s="37"/>
    </row>
    <row r="2950" spans="30:30" x14ac:dyDescent="0.25">
      <c r="AD2950" s="37"/>
    </row>
    <row r="2951" spans="30:30" x14ac:dyDescent="0.25">
      <c r="AD2951" s="37"/>
    </row>
    <row r="2952" spans="30:30" x14ac:dyDescent="0.25">
      <c r="AD2952" s="37"/>
    </row>
    <row r="2953" spans="30:30" x14ac:dyDescent="0.25">
      <c r="AD2953" s="37"/>
    </row>
    <row r="2954" spans="30:30" x14ac:dyDescent="0.25">
      <c r="AD2954" s="37"/>
    </row>
    <row r="2955" spans="30:30" x14ac:dyDescent="0.25">
      <c r="AD2955" s="37"/>
    </row>
    <row r="2956" spans="30:30" x14ac:dyDescent="0.25">
      <c r="AD2956" s="37"/>
    </row>
    <row r="2957" spans="30:30" x14ac:dyDescent="0.25">
      <c r="AD2957" s="37"/>
    </row>
    <row r="2958" spans="30:30" x14ac:dyDescent="0.25">
      <c r="AD2958" s="37"/>
    </row>
    <row r="2959" spans="30:30" x14ac:dyDescent="0.25">
      <c r="AD2959" s="37"/>
    </row>
    <row r="2960" spans="30:30" x14ac:dyDescent="0.25">
      <c r="AD2960" s="37"/>
    </row>
    <row r="2961" spans="30:30" x14ac:dyDescent="0.25">
      <c r="AD2961" s="37"/>
    </row>
    <row r="2962" spans="30:30" x14ac:dyDescent="0.25">
      <c r="AD2962" s="37"/>
    </row>
    <row r="2963" spans="30:30" x14ac:dyDescent="0.25">
      <c r="AD2963" s="37"/>
    </row>
    <row r="2964" spans="30:30" x14ac:dyDescent="0.25">
      <c r="AD2964" s="37"/>
    </row>
    <row r="2965" spans="30:30" x14ac:dyDescent="0.25">
      <c r="AD2965" s="37"/>
    </row>
    <row r="2966" spans="30:30" x14ac:dyDescent="0.25">
      <c r="AD2966" s="37"/>
    </row>
    <row r="2967" spans="30:30" x14ac:dyDescent="0.25">
      <c r="AD2967" s="37"/>
    </row>
    <row r="2968" spans="30:30" x14ac:dyDescent="0.25">
      <c r="AD2968" s="37"/>
    </row>
    <row r="2969" spans="30:30" x14ac:dyDescent="0.25">
      <c r="AD2969" s="37"/>
    </row>
    <row r="2970" spans="30:30" x14ac:dyDescent="0.25">
      <c r="AD2970" s="37"/>
    </row>
    <row r="2971" spans="30:30" x14ac:dyDescent="0.25">
      <c r="AD2971" s="37"/>
    </row>
    <row r="2972" spans="30:30" x14ac:dyDescent="0.25">
      <c r="AD2972" s="37"/>
    </row>
    <row r="2973" spans="30:30" x14ac:dyDescent="0.25">
      <c r="AD2973" s="37"/>
    </row>
    <row r="2974" spans="30:30" x14ac:dyDescent="0.25">
      <c r="AD2974" s="37"/>
    </row>
    <row r="2975" spans="30:30" x14ac:dyDescent="0.25">
      <c r="AD2975" s="37"/>
    </row>
    <row r="2976" spans="30:30" x14ac:dyDescent="0.25">
      <c r="AD2976" s="37"/>
    </row>
    <row r="2977" spans="30:30" x14ac:dyDescent="0.25">
      <c r="AD2977" s="37"/>
    </row>
    <row r="2978" spans="30:30" x14ac:dyDescent="0.25">
      <c r="AD2978" s="37"/>
    </row>
    <row r="2979" spans="30:30" x14ac:dyDescent="0.25">
      <c r="AD2979" s="37"/>
    </row>
    <row r="2980" spans="30:30" x14ac:dyDescent="0.25">
      <c r="AD2980" s="37"/>
    </row>
    <row r="2981" spans="30:30" x14ac:dyDescent="0.25">
      <c r="AD2981" s="37"/>
    </row>
    <row r="2982" spans="30:30" x14ac:dyDescent="0.25">
      <c r="AD2982" s="37"/>
    </row>
    <row r="2983" spans="30:30" x14ac:dyDescent="0.25">
      <c r="AD2983" s="37"/>
    </row>
    <row r="2984" spans="30:30" x14ac:dyDescent="0.25">
      <c r="AD2984" s="37"/>
    </row>
    <row r="2985" spans="30:30" x14ac:dyDescent="0.25">
      <c r="AD2985" s="37"/>
    </row>
    <row r="2986" spans="30:30" x14ac:dyDescent="0.25">
      <c r="AD2986" s="37"/>
    </row>
    <row r="2987" spans="30:30" x14ac:dyDescent="0.25">
      <c r="AD2987" s="37"/>
    </row>
    <row r="2988" spans="30:30" x14ac:dyDescent="0.25">
      <c r="AD2988" s="37"/>
    </row>
    <row r="2989" spans="30:30" x14ac:dyDescent="0.25">
      <c r="AD2989" s="37"/>
    </row>
    <row r="2990" spans="30:30" x14ac:dyDescent="0.25">
      <c r="AD2990" s="37"/>
    </row>
    <row r="2991" spans="30:30" x14ac:dyDescent="0.25">
      <c r="AD2991" s="37"/>
    </row>
    <row r="2992" spans="30:30" x14ac:dyDescent="0.25">
      <c r="AD2992" s="37"/>
    </row>
    <row r="2993" spans="30:30" x14ac:dyDescent="0.25">
      <c r="AD2993" s="37"/>
    </row>
    <row r="2994" spans="30:30" x14ac:dyDescent="0.25">
      <c r="AD2994" s="37"/>
    </row>
    <row r="2995" spans="30:30" x14ac:dyDescent="0.25">
      <c r="AD2995" s="37"/>
    </row>
    <row r="2996" spans="30:30" x14ac:dyDescent="0.25">
      <c r="AD2996" s="37"/>
    </row>
    <row r="2997" spans="30:30" x14ac:dyDescent="0.25">
      <c r="AD2997" s="37"/>
    </row>
    <row r="2998" spans="30:30" x14ac:dyDescent="0.25">
      <c r="AD2998" s="37"/>
    </row>
    <row r="2999" spans="30:30" x14ac:dyDescent="0.25">
      <c r="AD2999" s="37"/>
    </row>
    <row r="3000" spans="30:30" x14ac:dyDescent="0.25">
      <c r="AD3000" s="37"/>
    </row>
    <row r="3001" spans="30:30" x14ac:dyDescent="0.25">
      <c r="AD3001" s="37"/>
    </row>
    <row r="3002" spans="30:30" x14ac:dyDescent="0.25">
      <c r="AD3002" s="37"/>
    </row>
    <row r="3003" spans="30:30" x14ac:dyDescent="0.25">
      <c r="AD3003" s="37"/>
    </row>
    <row r="3004" spans="30:30" x14ac:dyDescent="0.25">
      <c r="AD3004" s="37"/>
    </row>
    <row r="3005" spans="30:30" x14ac:dyDescent="0.25">
      <c r="AD3005" s="37"/>
    </row>
    <row r="3006" spans="30:30" x14ac:dyDescent="0.25">
      <c r="AD3006" s="37"/>
    </row>
    <row r="3007" spans="30:30" x14ac:dyDescent="0.25">
      <c r="AD3007" s="37"/>
    </row>
    <row r="3008" spans="30:30" x14ac:dyDescent="0.25">
      <c r="AD3008" s="37"/>
    </row>
    <row r="3009" spans="30:30" x14ac:dyDescent="0.25">
      <c r="AD3009" s="37"/>
    </row>
    <row r="3010" spans="30:30" x14ac:dyDescent="0.25">
      <c r="AD3010" s="37"/>
    </row>
    <row r="3011" spans="30:30" x14ac:dyDescent="0.25">
      <c r="AD3011" s="37"/>
    </row>
    <row r="3012" spans="30:30" x14ac:dyDescent="0.25">
      <c r="AD3012" s="37"/>
    </row>
    <row r="3013" spans="30:30" x14ac:dyDescent="0.25">
      <c r="AD3013" s="37"/>
    </row>
    <row r="3014" spans="30:30" x14ac:dyDescent="0.25">
      <c r="AD3014" s="37"/>
    </row>
    <row r="3015" spans="30:30" x14ac:dyDescent="0.25">
      <c r="AD3015" s="37"/>
    </row>
    <row r="3016" spans="30:30" x14ac:dyDescent="0.25">
      <c r="AD3016" s="37"/>
    </row>
    <row r="3017" spans="30:30" x14ac:dyDescent="0.25">
      <c r="AD3017" s="37"/>
    </row>
    <row r="3018" spans="30:30" x14ac:dyDescent="0.25">
      <c r="AD3018" s="37"/>
    </row>
    <row r="3019" spans="30:30" x14ac:dyDescent="0.25">
      <c r="AD3019" s="37"/>
    </row>
    <row r="3020" spans="30:30" x14ac:dyDescent="0.25">
      <c r="AD3020" s="37"/>
    </row>
    <row r="3021" spans="30:30" x14ac:dyDescent="0.25">
      <c r="AD3021" s="37"/>
    </row>
    <row r="3022" spans="30:30" x14ac:dyDescent="0.25">
      <c r="AD3022" s="37"/>
    </row>
    <row r="3023" spans="30:30" x14ac:dyDescent="0.25">
      <c r="AD3023" s="37"/>
    </row>
    <row r="3024" spans="30:30" x14ac:dyDescent="0.25">
      <c r="AD3024" s="37"/>
    </row>
    <row r="3025" spans="30:30" x14ac:dyDescent="0.25">
      <c r="AD3025" s="37"/>
    </row>
    <row r="3026" spans="30:30" x14ac:dyDescent="0.25">
      <c r="AD3026" s="37"/>
    </row>
    <row r="3027" spans="30:30" x14ac:dyDescent="0.25">
      <c r="AD3027" s="37"/>
    </row>
    <row r="3028" spans="30:30" x14ac:dyDescent="0.25">
      <c r="AD3028" s="37"/>
    </row>
    <row r="3029" spans="30:30" x14ac:dyDescent="0.25">
      <c r="AD3029" s="37"/>
    </row>
    <row r="3030" spans="30:30" x14ac:dyDescent="0.25">
      <c r="AD3030" s="37"/>
    </row>
    <row r="3031" spans="30:30" x14ac:dyDescent="0.25">
      <c r="AD3031" s="37"/>
    </row>
    <row r="3032" spans="30:30" x14ac:dyDescent="0.25">
      <c r="AD3032" s="37"/>
    </row>
    <row r="3033" spans="30:30" x14ac:dyDescent="0.25">
      <c r="AD3033" s="37"/>
    </row>
    <row r="3034" spans="30:30" x14ac:dyDescent="0.25">
      <c r="AD3034" s="37"/>
    </row>
    <row r="3035" spans="30:30" x14ac:dyDescent="0.25">
      <c r="AD3035" s="37"/>
    </row>
    <row r="3036" spans="30:30" x14ac:dyDescent="0.25">
      <c r="AD3036" s="37"/>
    </row>
    <row r="3037" spans="30:30" x14ac:dyDescent="0.25">
      <c r="AD3037" s="37"/>
    </row>
    <row r="3038" spans="30:30" x14ac:dyDescent="0.25">
      <c r="AD3038" s="37"/>
    </row>
    <row r="3039" spans="30:30" x14ac:dyDescent="0.25">
      <c r="AD3039" s="37"/>
    </row>
    <row r="3040" spans="30:30" x14ac:dyDescent="0.25">
      <c r="AD3040" s="37"/>
    </row>
    <row r="3041" spans="30:30" x14ac:dyDescent="0.25">
      <c r="AD3041" s="37"/>
    </row>
    <row r="3042" spans="30:30" x14ac:dyDescent="0.25">
      <c r="AD3042" s="37"/>
    </row>
    <row r="3043" spans="30:30" x14ac:dyDescent="0.25">
      <c r="AD3043" s="37"/>
    </row>
    <row r="3044" spans="30:30" x14ac:dyDescent="0.25">
      <c r="AD3044" s="37"/>
    </row>
    <row r="3045" spans="30:30" x14ac:dyDescent="0.25">
      <c r="AD3045" s="37"/>
    </row>
    <row r="3046" spans="30:30" x14ac:dyDescent="0.25">
      <c r="AD3046" s="37"/>
    </row>
    <row r="3047" spans="30:30" x14ac:dyDescent="0.25">
      <c r="AD3047" s="37"/>
    </row>
    <row r="3048" spans="30:30" x14ac:dyDescent="0.25">
      <c r="AD3048" s="37"/>
    </row>
    <row r="3049" spans="30:30" x14ac:dyDescent="0.25">
      <c r="AD3049" s="37"/>
    </row>
    <row r="3050" spans="30:30" x14ac:dyDescent="0.25">
      <c r="AD3050" s="37"/>
    </row>
    <row r="3051" spans="30:30" x14ac:dyDescent="0.25">
      <c r="AD3051" s="37"/>
    </row>
    <row r="3052" spans="30:30" x14ac:dyDescent="0.25">
      <c r="AD3052" s="37"/>
    </row>
    <row r="3053" spans="30:30" x14ac:dyDescent="0.25">
      <c r="AD3053" s="37"/>
    </row>
    <row r="3054" spans="30:30" x14ac:dyDescent="0.25">
      <c r="AD3054" s="37"/>
    </row>
    <row r="3055" spans="30:30" x14ac:dyDescent="0.25">
      <c r="AD3055" s="37"/>
    </row>
    <row r="3056" spans="30:30" x14ac:dyDescent="0.25">
      <c r="AD3056" s="37"/>
    </row>
    <row r="3057" spans="30:30" x14ac:dyDescent="0.25">
      <c r="AD3057" s="37"/>
    </row>
    <row r="3058" spans="30:30" x14ac:dyDescent="0.25">
      <c r="AD3058" s="37"/>
    </row>
    <row r="3059" spans="30:30" x14ac:dyDescent="0.25">
      <c r="AD3059" s="37"/>
    </row>
    <row r="3060" spans="30:30" x14ac:dyDescent="0.25">
      <c r="AD3060" s="37"/>
    </row>
    <row r="3061" spans="30:30" x14ac:dyDescent="0.25">
      <c r="AD3061" s="37"/>
    </row>
    <row r="3062" spans="30:30" x14ac:dyDescent="0.25">
      <c r="AD3062" s="37"/>
    </row>
    <row r="3063" spans="30:30" x14ac:dyDescent="0.25">
      <c r="AD3063" s="37"/>
    </row>
    <row r="3064" spans="30:30" x14ac:dyDescent="0.25">
      <c r="AD3064" s="37"/>
    </row>
    <row r="3065" spans="30:30" x14ac:dyDescent="0.25">
      <c r="AD3065" s="37"/>
    </row>
    <row r="3066" spans="30:30" x14ac:dyDescent="0.25">
      <c r="AD3066" s="37"/>
    </row>
    <row r="3067" spans="30:30" x14ac:dyDescent="0.25">
      <c r="AD3067" s="37"/>
    </row>
    <row r="3068" spans="30:30" x14ac:dyDescent="0.25">
      <c r="AD3068" s="37"/>
    </row>
    <row r="3069" spans="30:30" x14ac:dyDescent="0.25">
      <c r="AD3069" s="37"/>
    </row>
    <row r="3070" spans="30:30" x14ac:dyDescent="0.25">
      <c r="AD3070" s="37"/>
    </row>
    <row r="3071" spans="30:30" x14ac:dyDescent="0.25">
      <c r="AD3071" s="37"/>
    </row>
    <row r="3072" spans="30:30" x14ac:dyDescent="0.25">
      <c r="AD3072" s="37"/>
    </row>
    <row r="3073" spans="30:30" x14ac:dyDescent="0.25">
      <c r="AD3073" s="37"/>
    </row>
    <row r="3074" spans="30:30" x14ac:dyDescent="0.25">
      <c r="AD3074" s="37"/>
    </row>
    <row r="3075" spans="30:30" x14ac:dyDescent="0.25">
      <c r="AD3075" s="37"/>
    </row>
    <row r="3076" spans="30:30" x14ac:dyDescent="0.25">
      <c r="AD3076" s="37"/>
    </row>
    <row r="3077" spans="30:30" x14ac:dyDescent="0.25">
      <c r="AD3077" s="37"/>
    </row>
    <row r="3078" spans="30:30" x14ac:dyDescent="0.25">
      <c r="AD3078" s="37"/>
    </row>
    <row r="3079" spans="30:30" x14ac:dyDescent="0.25">
      <c r="AD3079" s="37"/>
    </row>
    <row r="3080" spans="30:30" x14ac:dyDescent="0.25">
      <c r="AD3080" s="37"/>
    </row>
    <row r="3081" spans="30:30" x14ac:dyDescent="0.25">
      <c r="AD3081" s="37"/>
    </row>
    <row r="3082" spans="30:30" x14ac:dyDescent="0.25">
      <c r="AD3082" s="37"/>
    </row>
    <row r="3083" spans="30:30" x14ac:dyDescent="0.25">
      <c r="AD3083" s="37"/>
    </row>
    <row r="3084" spans="30:30" x14ac:dyDescent="0.25">
      <c r="AD3084" s="37"/>
    </row>
    <row r="3085" spans="30:30" x14ac:dyDescent="0.25">
      <c r="AD3085" s="37"/>
    </row>
    <row r="3086" spans="30:30" x14ac:dyDescent="0.25">
      <c r="AD3086" s="37"/>
    </row>
    <row r="3087" spans="30:30" x14ac:dyDescent="0.25">
      <c r="AD3087" s="37"/>
    </row>
    <row r="3088" spans="30:30" x14ac:dyDescent="0.25">
      <c r="AD3088" s="37"/>
    </row>
    <row r="3089" spans="30:30" x14ac:dyDescent="0.25">
      <c r="AD3089" s="37"/>
    </row>
    <row r="3090" spans="30:30" x14ac:dyDescent="0.25">
      <c r="AD3090" s="37"/>
    </row>
    <row r="3091" spans="30:30" x14ac:dyDescent="0.25">
      <c r="AD3091" s="37"/>
    </row>
    <row r="3092" spans="30:30" x14ac:dyDescent="0.25">
      <c r="AD3092" s="37"/>
    </row>
    <row r="3093" spans="30:30" x14ac:dyDescent="0.25">
      <c r="AD3093" s="37"/>
    </row>
    <row r="3094" spans="30:30" x14ac:dyDescent="0.25">
      <c r="AD3094" s="37"/>
    </row>
    <row r="3095" spans="30:30" x14ac:dyDescent="0.25">
      <c r="AD3095" s="37"/>
    </row>
    <row r="3096" spans="30:30" x14ac:dyDescent="0.25">
      <c r="AD3096" s="37"/>
    </row>
    <row r="3097" spans="30:30" x14ac:dyDescent="0.25">
      <c r="AD3097" s="37"/>
    </row>
    <row r="3098" spans="30:30" x14ac:dyDescent="0.25">
      <c r="AD3098" s="37"/>
    </row>
    <row r="3099" spans="30:30" x14ac:dyDescent="0.25">
      <c r="AD3099" s="37"/>
    </row>
    <row r="3100" spans="30:30" x14ac:dyDescent="0.25">
      <c r="AD3100" s="37"/>
    </row>
    <row r="3101" spans="30:30" x14ac:dyDescent="0.25">
      <c r="AD3101" s="37"/>
    </row>
    <row r="3102" spans="30:30" x14ac:dyDescent="0.25">
      <c r="AD3102" s="37"/>
    </row>
    <row r="3103" spans="30:30" x14ac:dyDescent="0.25">
      <c r="AD3103" s="37"/>
    </row>
    <row r="3104" spans="30:30" x14ac:dyDescent="0.25">
      <c r="AD3104" s="37"/>
    </row>
    <row r="3105" spans="30:30" x14ac:dyDescent="0.25">
      <c r="AD3105" s="37"/>
    </row>
    <row r="3106" spans="30:30" x14ac:dyDescent="0.25">
      <c r="AD3106" s="37"/>
    </row>
    <row r="3107" spans="30:30" x14ac:dyDescent="0.25">
      <c r="AD3107" s="37"/>
    </row>
    <row r="3108" spans="30:30" x14ac:dyDescent="0.25">
      <c r="AD3108" s="37"/>
    </row>
    <row r="3109" spans="30:30" x14ac:dyDescent="0.25">
      <c r="AD3109" s="37"/>
    </row>
    <row r="3110" spans="30:30" x14ac:dyDescent="0.25">
      <c r="AD3110" s="37"/>
    </row>
    <row r="3111" spans="30:30" x14ac:dyDescent="0.25">
      <c r="AD3111" s="37"/>
    </row>
    <row r="3112" spans="30:30" x14ac:dyDescent="0.25">
      <c r="AD3112" s="37"/>
    </row>
    <row r="3113" spans="30:30" x14ac:dyDescent="0.25">
      <c r="AD3113" s="37"/>
    </row>
    <row r="3114" spans="30:30" x14ac:dyDescent="0.25">
      <c r="AD3114" s="37"/>
    </row>
    <row r="3115" spans="30:30" x14ac:dyDescent="0.25">
      <c r="AD3115" s="37"/>
    </row>
    <row r="3116" spans="30:30" x14ac:dyDescent="0.25">
      <c r="AD3116" s="37"/>
    </row>
    <row r="3117" spans="30:30" x14ac:dyDescent="0.25">
      <c r="AD3117" s="37"/>
    </row>
    <row r="3118" spans="30:30" x14ac:dyDescent="0.25">
      <c r="AD3118" s="37"/>
    </row>
    <row r="3119" spans="30:30" x14ac:dyDescent="0.25">
      <c r="AD3119" s="37"/>
    </row>
    <row r="3120" spans="30:30" x14ac:dyDescent="0.25">
      <c r="AD3120" s="37"/>
    </row>
    <row r="3121" spans="30:30" x14ac:dyDescent="0.25">
      <c r="AD3121" s="37"/>
    </row>
    <row r="3122" spans="30:30" x14ac:dyDescent="0.25">
      <c r="AD3122" s="37"/>
    </row>
    <row r="3123" spans="30:30" x14ac:dyDescent="0.25">
      <c r="AD3123" s="37"/>
    </row>
    <row r="3124" spans="30:30" x14ac:dyDescent="0.25">
      <c r="AD3124" s="37"/>
    </row>
    <row r="3125" spans="30:30" x14ac:dyDescent="0.25">
      <c r="AD3125" s="37"/>
    </row>
    <row r="3126" spans="30:30" x14ac:dyDescent="0.25">
      <c r="AD3126" s="37"/>
    </row>
    <row r="3127" spans="30:30" x14ac:dyDescent="0.25">
      <c r="AD3127" s="37"/>
    </row>
    <row r="3128" spans="30:30" x14ac:dyDescent="0.25">
      <c r="AD3128" s="37"/>
    </row>
    <row r="3129" spans="30:30" x14ac:dyDescent="0.25">
      <c r="AD3129" s="37"/>
    </row>
    <row r="3130" spans="30:30" x14ac:dyDescent="0.25">
      <c r="AD3130" s="37"/>
    </row>
    <row r="3131" spans="30:30" x14ac:dyDescent="0.25">
      <c r="AD3131" s="37"/>
    </row>
    <row r="3132" spans="30:30" x14ac:dyDescent="0.25">
      <c r="AD3132" s="37"/>
    </row>
    <row r="3133" spans="30:30" x14ac:dyDescent="0.25">
      <c r="AD3133" s="37"/>
    </row>
    <row r="3134" spans="30:30" x14ac:dyDescent="0.25">
      <c r="AD3134" s="37"/>
    </row>
    <row r="3135" spans="30:30" x14ac:dyDescent="0.25">
      <c r="AD3135" s="37"/>
    </row>
    <row r="3136" spans="30:30" x14ac:dyDescent="0.25">
      <c r="AD3136" s="37"/>
    </row>
    <row r="3137" spans="30:30" x14ac:dyDescent="0.25">
      <c r="AD3137" s="37"/>
    </row>
    <row r="3138" spans="30:30" x14ac:dyDescent="0.25">
      <c r="AD3138" s="37"/>
    </row>
    <row r="3139" spans="30:30" x14ac:dyDescent="0.25">
      <c r="AD3139" s="37"/>
    </row>
    <row r="3140" spans="30:30" x14ac:dyDescent="0.25">
      <c r="AD3140" s="37"/>
    </row>
    <row r="3141" spans="30:30" x14ac:dyDescent="0.25">
      <c r="AD3141" s="37"/>
    </row>
    <row r="3142" spans="30:30" x14ac:dyDescent="0.25">
      <c r="AD3142" s="37"/>
    </row>
    <row r="3143" spans="30:30" x14ac:dyDescent="0.25">
      <c r="AD3143" s="37"/>
    </row>
    <row r="3144" spans="30:30" x14ac:dyDescent="0.25">
      <c r="AD3144" s="37"/>
    </row>
    <row r="3145" spans="30:30" x14ac:dyDescent="0.25">
      <c r="AD3145" s="37"/>
    </row>
    <row r="3146" spans="30:30" x14ac:dyDescent="0.25">
      <c r="AD3146" s="37"/>
    </row>
    <row r="3147" spans="30:30" x14ac:dyDescent="0.25">
      <c r="AD3147" s="37"/>
    </row>
    <row r="3148" spans="30:30" x14ac:dyDescent="0.25">
      <c r="AD3148" s="37"/>
    </row>
    <row r="3149" spans="30:30" x14ac:dyDescent="0.25">
      <c r="AD3149" s="37"/>
    </row>
    <row r="3150" spans="30:30" x14ac:dyDescent="0.25">
      <c r="AD3150" s="37"/>
    </row>
    <row r="3151" spans="30:30" x14ac:dyDescent="0.25">
      <c r="AD3151" s="37"/>
    </row>
    <row r="3152" spans="30:30" x14ac:dyDescent="0.25">
      <c r="AD3152" s="37"/>
    </row>
    <row r="3153" spans="30:30" x14ac:dyDescent="0.25">
      <c r="AD3153" s="37"/>
    </row>
    <row r="3154" spans="30:30" x14ac:dyDescent="0.25">
      <c r="AD3154" s="37"/>
    </row>
    <row r="3155" spans="30:30" x14ac:dyDescent="0.25">
      <c r="AD3155" s="37"/>
    </row>
    <row r="3156" spans="30:30" x14ac:dyDescent="0.25">
      <c r="AD3156" s="37"/>
    </row>
    <row r="3157" spans="30:30" x14ac:dyDescent="0.25">
      <c r="AD3157" s="37"/>
    </row>
    <row r="3158" spans="30:30" x14ac:dyDescent="0.25">
      <c r="AD3158" s="37"/>
    </row>
    <row r="3159" spans="30:30" x14ac:dyDescent="0.25">
      <c r="AD3159" s="37"/>
    </row>
    <row r="3160" spans="30:30" x14ac:dyDescent="0.25">
      <c r="AD3160" s="37"/>
    </row>
    <row r="3161" spans="30:30" x14ac:dyDescent="0.25">
      <c r="AD3161" s="37"/>
    </row>
    <row r="3162" spans="30:30" x14ac:dyDescent="0.25">
      <c r="AD3162" s="37"/>
    </row>
    <row r="3163" spans="30:30" x14ac:dyDescent="0.25">
      <c r="AD3163" s="37"/>
    </row>
    <row r="3164" spans="30:30" x14ac:dyDescent="0.25">
      <c r="AD3164" s="37"/>
    </row>
    <row r="3165" spans="30:30" x14ac:dyDescent="0.25">
      <c r="AD3165" s="37"/>
    </row>
    <row r="3166" spans="30:30" x14ac:dyDescent="0.25">
      <c r="AD3166" s="37"/>
    </row>
    <row r="3167" spans="30:30" x14ac:dyDescent="0.25">
      <c r="AD3167" s="37"/>
    </row>
    <row r="3168" spans="30:30" x14ac:dyDescent="0.25">
      <c r="AD3168" s="37"/>
    </row>
    <row r="3169" spans="30:30" x14ac:dyDescent="0.25">
      <c r="AD3169" s="37"/>
    </row>
    <row r="3170" spans="30:30" x14ac:dyDescent="0.25">
      <c r="AD3170" s="37"/>
    </row>
    <row r="3171" spans="30:30" x14ac:dyDescent="0.25">
      <c r="AD3171" s="37"/>
    </row>
    <row r="3172" spans="30:30" x14ac:dyDescent="0.25">
      <c r="AD3172" s="37"/>
    </row>
    <row r="3173" spans="30:30" x14ac:dyDescent="0.25">
      <c r="AD3173" s="37"/>
    </row>
    <row r="3174" spans="30:30" x14ac:dyDescent="0.25">
      <c r="AD3174" s="37"/>
    </row>
    <row r="3175" spans="30:30" x14ac:dyDescent="0.25">
      <c r="AD3175" s="37"/>
    </row>
    <row r="3176" spans="30:30" x14ac:dyDescent="0.25">
      <c r="AD3176" s="37"/>
    </row>
    <row r="3177" spans="30:30" x14ac:dyDescent="0.25">
      <c r="AD3177" s="37"/>
    </row>
    <row r="3178" spans="30:30" x14ac:dyDescent="0.25">
      <c r="AD3178" s="37"/>
    </row>
    <row r="3179" spans="30:30" x14ac:dyDescent="0.25">
      <c r="AD3179" s="37"/>
    </row>
    <row r="3180" spans="30:30" x14ac:dyDescent="0.25">
      <c r="AD3180" s="37"/>
    </row>
    <row r="3181" spans="30:30" x14ac:dyDescent="0.25">
      <c r="AD3181" s="37"/>
    </row>
    <row r="3182" spans="30:30" x14ac:dyDescent="0.25">
      <c r="AD3182" s="37"/>
    </row>
    <row r="3183" spans="30:30" x14ac:dyDescent="0.25">
      <c r="AD3183" s="37"/>
    </row>
    <row r="3184" spans="30:30" x14ac:dyDescent="0.25">
      <c r="AD3184" s="37"/>
    </row>
    <row r="3185" spans="30:30" x14ac:dyDescent="0.25">
      <c r="AD3185" s="37"/>
    </row>
    <row r="3186" spans="30:30" x14ac:dyDescent="0.25">
      <c r="AD3186" s="37"/>
    </row>
    <row r="3187" spans="30:30" x14ac:dyDescent="0.25">
      <c r="AD3187" s="37"/>
    </row>
    <row r="3188" spans="30:30" x14ac:dyDescent="0.25">
      <c r="AD3188" s="37"/>
    </row>
    <row r="3189" spans="30:30" x14ac:dyDescent="0.25">
      <c r="AD3189" s="37"/>
    </row>
    <row r="3190" spans="30:30" x14ac:dyDescent="0.25">
      <c r="AD3190" s="37"/>
    </row>
    <row r="3191" spans="30:30" x14ac:dyDescent="0.25">
      <c r="AD3191" s="37"/>
    </row>
    <row r="3192" spans="30:30" x14ac:dyDescent="0.25">
      <c r="AD3192" s="37"/>
    </row>
    <row r="3193" spans="30:30" x14ac:dyDescent="0.25">
      <c r="AD3193" s="37"/>
    </row>
    <row r="3194" spans="30:30" x14ac:dyDescent="0.25">
      <c r="AD3194" s="37"/>
    </row>
    <row r="3195" spans="30:30" x14ac:dyDescent="0.25">
      <c r="AD3195" s="37"/>
    </row>
    <row r="3196" spans="30:30" x14ac:dyDescent="0.25">
      <c r="AD3196" s="37"/>
    </row>
    <row r="3197" spans="30:30" x14ac:dyDescent="0.25">
      <c r="AD3197" s="37"/>
    </row>
    <row r="3198" spans="30:30" x14ac:dyDescent="0.25">
      <c r="AD3198" s="37"/>
    </row>
    <row r="3199" spans="30:30" x14ac:dyDescent="0.25">
      <c r="AD3199" s="37"/>
    </row>
    <row r="3200" spans="30:30" x14ac:dyDescent="0.25">
      <c r="AD3200" s="37"/>
    </row>
    <row r="3201" spans="30:30" x14ac:dyDescent="0.25">
      <c r="AD3201" s="37"/>
    </row>
    <row r="3202" spans="30:30" x14ac:dyDescent="0.25">
      <c r="AD3202" s="37"/>
    </row>
    <row r="3203" spans="30:30" x14ac:dyDescent="0.25">
      <c r="AD3203" s="37"/>
    </row>
    <row r="3204" spans="30:30" x14ac:dyDescent="0.25">
      <c r="AD3204" s="37"/>
    </row>
    <row r="3205" spans="30:30" x14ac:dyDescent="0.25">
      <c r="AD3205" s="37"/>
    </row>
    <row r="3206" spans="30:30" x14ac:dyDescent="0.25">
      <c r="AD3206" s="37"/>
    </row>
    <row r="3207" spans="30:30" x14ac:dyDescent="0.25">
      <c r="AD3207" s="37"/>
    </row>
    <row r="3208" spans="30:30" x14ac:dyDescent="0.25">
      <c r="AD3208" s="37"/>
    </row>
    <row r="3209" spans="30:30" x14ac:dyDescent="0.25">
      <c r="AD3209" s="37"/>
    </row>
    <row r="3210" spans="30:30" x14ac:dyDescent="0.25">
      <c r="AD3210" s="37"/>
    </row>
    <row r="3211" spans="30:30" x14ac:dyDescent="0.25">
      <c r="AD3211" s="37"/>
    </row>
    <row r="3212" spans="30:30" x14ac:dyDescent="0.25">
      <c r="AD3212" s="37"/>
    </row>
    <row r="3213" spans="30:30" x14ac:dyDescent="0.25">
      <c r="AD3213" s="37"/>
    </row>
    <row r="3214" spans="30:30" x14ac:dyDescent="0.25">
      <c r="AD3214" s="37"/>
    </row>
    <row r="3215" spans="30:30" x14ac:dyDescent="0.25">
      <c r="AD3215" s="37"/>
    </row>
    <row r="3216" spans="30:30" x14ac:dyDescent="0.25">
      <c r="AD3216" s="37"/>
    </row>
    <row r="3217" spans="30:30" x14ac:dyDescent="0.25">
      <c r="AD3217" s="37"/>
    </row>
    <row r="3218" spans="30:30" x14ac:dyDescent="0.25">
      <c r="AD3218" s="37"/>
    </row>
    <row r="3219" spans="30:30" x14ac:dyDescent="0.25">
      <c r="AD3219" s="37"/>
    </row>
    <row r="3220" spans="30:30" x14ac:dyDescent="0.25">
      <c r="AD3220" s="37"/>
    </row>
    <row r="3221" spans="30:30" x14ac:dyDescent="0.25">
      <c r="AD3221" s="37"/>
    </row>
    <row r="3222" spans="30:30" x14ac:dyDescent="0.25">
      <c r="AD3222" s="37"/>
    </row>
    <row r="3223" spans="30:30" x14ac:dyDescent="0.25">
      <c r="AD3223" s="37"/>
    </row>
    <row r="3224" spans="30:30" x14ac:dyDescent="0.25">
      <c r="AD3224" s="37"/>
    </row>
    <row r="3225" spans="30:30" x14ac:dyDescent="0.25">
      <c r="AD3225" s="37"/>
    </row>
    <row r="3226" spans="30:30" x14ac:dyDescent="0.25">
      <c r="AD3226" s="37"/>
    </row>
    <row r="3227" spans="30:30" x14ac:dyDescent="0.25">
      <c r="AD3227" s="37"/>
    </row>
    <row r="3228" spans="30:30" x14ac:dyDescent="0.25">
      <c r="AD3228" s="37"/>
    </row>
    <row r="3229" spans="30:30" x14ac:dyDescent="0.25">
      <c r="AD3229" s="37"/>
    </row>
    <row r="3230" spans="30:30" x14ac:dyDescent="0.25">
      <c r="AD3230" s="37"/>
    </row>
    <row r="3231" spans="30:30" x14ac:dyDescent="0.25">
      <c r="AD3231" s="37"/>
    </row>
    <row r="3232" spans="30:30" x14ac:dyDescent="0.25">
      <c r="AD3232" s="37"/>
    </row>
    <row r="3233" spans="30:30" x14ac:dyDescent="0.25">
      <c r="AD3233" s="37"/>
    </row>
    <row r="3234" spans="30:30" x14ac:dyDescent="0.25">
      <c r="AD3234" s="37"/>
    </row>
    <row r="3235" spans="30:30" x14ac:dyDescent="0.25">
      <c r="AD3235" s="37"/>
    </row>
    <row r="3236" spans="30:30" x14ac:dyDescent="0.25">
      <c r="AD3236" s="37"/>
    </row>
    <row r="3237" spans="30:30" x14ac:dyDescent="0.25">
      <c r="AD3237" s="37"/>
    </row>
    <row r="3238" spans="30:30" x14ac:dyDescent="0.25">
      <c r="AD3238" s="37"/>
    </row>
    <row r="3239" spans="30:30" x14ac:dyDescent="0.25">
      <c r="AD3239" s="37"/>
    </row>
    <row r="3240" spans="30:30" x14ac:dyDescent="0.25">
      <c r="AD3240" s="37"/>
    </row>
    <row r="3241" spans="30:30" x14ac:dyDescent="0.25">
      <c r="AD3241" s="37"/>
    </row>
    <row r="3242" spans="30:30" x14ac:dyDescent="0.25">
      <c r="AD3242" s="37"/>
    </row>
    <row r="3243" spans="30:30" x14ac:dyDescent="0.25">
      <c r="AD3243" s="37"/>
    </row>
    <row r="3244" spans="30:30" x14ac:dyDescent="0.25">
      <c r="AD3244" s="37"/>
    </row>
    <row r="3245" spans="30:30" x14ac:dyDescent="0.25">
      <c r="AD3245" s="37"/>
    </row>
    <row r="3246" spans="30:30" x14ac:dyDescent="0.25">
      <c r="AD3246" s="37"/>
    </row>
    <row r="3247" spans="30:30" x14ac:dyDescent="0.25">
      <c r="AD3247" s="37"/>
    </row>
    <row r="3248" spans="30:30" x14ac:dyDescent="0.25">
      <c r="AD3248" s="37"/>
    </row>
    <row r="3249" spans="30:30" x14ac:dyDescent="0.25">
      <c r="AD3249" s="37"/>
    </row>
    <row r="3250" spans="30:30" x14ac:dyDescent="0.25">
      <c r="AD3250" s="37"/>
    </row>
    <row r="3251" spans="30:30" x14ac:dyDescent="0.25">
      <c r="AD3251" s="37"/>
    </row>
    <row r="3252" spans="30:30" x14ac:dyDescent="0.25">
      <c r="AD3252" s="37"/>
    </row>
    <row r="3253" spans="30:30" x14ac:dyDescent="0.25">
      <c r="AD3253" s="37"/>
    </row>
    <row r="3254" spans="30:30" x14ac:dyDescent="0.25">
      <c r="AD3254" s="37"/>
    </row>
    <row r="3255" spans="30:30" x14ac:dyDescent="0.25">
      <c r="AD3255" s="37"/>
    </row>
    <row r="3256" spans="30:30" x14ac:dyDescent="0.25">
      <c r="AD3256" s="37"/>
    </row>
    <row r="3257" spans="30:30" x14ac:dyDescent="0.25">
      <c r="AD3257" s="37"/>
    </row>
    <row r="3258" spans="30:30" x14ac:dyDescent="0.25">
      <c r="AD3258" s="37"/>
    </row>
    <row r="3259" spans="30:30" x14ac:dyDescent="0.25">
      <c r="AD3259" s="37"/>
    </row>
    <row r="3260" spans="30:30" x14ac:dyDescent="0.25">
      <c r="AD3260" s="37"/>
    </row>
    <row r="3261" spans="30:30" x14ac:dyDescent="0.25">
      <c r="AD3261" s="37"/>
    </row>
    <row r="3262" spans="30:30" x14ac:dyDescent="0.25">
      <c r="AD3262" s="37"/>
    </row>
    <row r="3263" spans="30:30" x14ac:dyDescent="0.25">
      <c r="AD3263" s="37"/>
    </row>
    <row r="3264" spans="30:30" x14ac:dyDescent="0.25">
      <c r="AD3264" s="37"/>
    </row>
    <row r="3265" spans="30:30" x14ac:dyDescent="0.25">
      <c r="AD3265" s="37"/>
    </row>
    <row r="3266" spans="30:30" x14ac:dyDescent="0.25">
      <c r="AD3266" s="37"/>
    </row>
    <row r="3267" spans="30:30" x14ac:dyDescent="0.25">
      <c r="AD3267" s="37"/>
    </row>
    <row r="3268" spans="30:30" x14ac:dyDescent="0.25">
      <c r="AD3268" s="37"/>
    </row>
    <row r="3269" spans="30:30" x14ac:dyDescent="0.25">
      <c r="AD3269" s="37"/>
    </row>
    <row r="3270" spans="30:30" x14ac:dyDescent="0.25">
      <c r="AD3270" s="37"/>
    </row>
    <row r="3271" spans="30:30" x14ac:dyDescent="0.25">
      <c r="AD3271" s="37"/>
    </row>
    <row r="3272" spans="30:30" x14ac:dyDescent="0.25">
      <c r="AD3272" s="37"/>
    </row>
    <row r="3273" spans="30:30" x14ac:dyDescent="0.25">
      <c r="AD3273" s="37"/>
    </row>
    <row r="3274" spans="30:30" x14ac:dyDescent="0.25">
      <c r="AD3274" s="37"/>
    </row>
    <row r="3275" spans="30:30" x14ac:dyDescent="0.25">
      <c r="AD3275" s="37"/>
    </row>
    <row r="3276" spans="30:30" x14ac:dyDescent="0.25">
      <c r="AD3276" s="37"/>
    </row>
    <row r="3277" spans="30:30" x14ac:dyDescent="0.25">
      <c r="AD3277" s="37"/>
    </row>
    <row r="3278" spans="30:30" x14ac:dyDescent="0.25">
      <c r="AD3278" s="37"/>
    </row>
    <row r="3279" spans="30:30" x14ac:dyDescent="0.25">
      <c r="AD3279" s="37"/>
    </row>
    <row r="3280" spans="30:30" x14ac:dyDescent="0.25">
      <c r="AD3280" s="37"/>
    </row>
    <row r="3281" spans="30:30" x14ac:dyDescent="0.25">
      <c r="AD3281" s="37"/>
    </row>
    <row r="3282" spans="30:30" x14ac:dyDescent="0.25">
      <c r="AD3282" s="37"/>
    </row>
    <row r="3283" spans="30:30" x14ac:dyDescent="0.25">
      <c r="AD3283" s="37"/>
    </row>
    <row r="3284" spans="30:30" x14ac:dyDescent="0.25">
      <c r="AD3284" s="37"/>
    </row>
    <row r="3285" spans="30:30" x14ac:dyDescent="0.25">
      <c r="AD3285" s="37"/>
    </row>
    <row r="3286" spans="30:30" x14ac:dyDescent="0.25">
      <c r="AD3286" s="37"/>
    </row>
    <row r="3287" spans="30:30" x14ac:dyDescent="0.25">
      <c r="AD3287" s="37"/>
    </row>
    <row r="3288" spans="30:30" x14ac:dyDescent="0.25">
      <c r="AD3288" s="37"/>
    </row>
    <row r="3289" spans="30:30" x14ac:dyDescent="0.25">
      <c r="AD3289" s="37"/>
    </row>
    <row r="3290" spans="30:30" x14ac:dyDescent="0.25">
      <c r="AD3290" s="37"/>
    </row>
    <row r="3291" spans="30:30" x14ac:dyDescent="0.25">
      <c r="AD3291" s="37"/>
    </row>
    <row r="3292" spans="30:30" x14ac:dyDescent="0.25">
      <c r="AD3292" s="37"/>
    </row>
    <row r="3293" spans="30:30" x14ac:dyDescent="0.25">
      <c r="AD3293" s="37"/>
    </row>
    <row r="3294" spans="30:30" x14ac:dyDescent="0.25">
      <c r="AD3294" s="37"/>
    </row>
    <row r="3295" spans="30:30" x14ac:dyDescent="0.25">
      <c r="AD3295" s="37"/>
    </row>
    <row r="3296" spans="30:30" x14ac:dyDescent="0.25">
      <c r="AD3296" s="37"/>
    </row>
    <row r="3297" spans="30:30" x14ac:dyDescent="0.25">
      <c r="AD3297" s="37"/>
    </row>
    <row r="3298" spans="30:30" x14ac:dyDescent="0.25">
      <c r="AD3298" s="37"/>
    </row>
    <row r="3299" spans="30:30" x14ac:dyDescent="0.25">
      <c r="AD3299" s="37"/>
    </row>
    <row r="3300" spans="30:30" x14ac:dyDescent="0.25">
      <c r="AD3300" s="37"/>
    </row>
    <row r="3301" spans="30:30" x14ac:dyDescent="0.25">
      <c r="AD3301" s="37"/>
    </row>
    <row r="3302" spans="30:30" x14ac:dyDescent="0.25">
      <c r="AD3302" s="37"/>
    </row>
    <row r="3303" spans="30:30" x14ac:dyDescent="0.25">
      <c r="AD3303" s="37"/>
    </row>
    <row r="3304" spans="30:30" x14ac:dyDescent="0.25">
      <c r="AD3304" s="37"/>
    </row>
    <row r="3305" spans="30:30" x14ac:dyDescent="0.25">
      <c r="AD3305" s="37"/>
    </row>
    <row r="3306" spans="30:30" x14ac:dyDescent="0.25">
      <c r="AD3306" s="37"/>
    </row>
    <row r="3307" spans="30:30" x14ac:dyDescent="0.25">
      <c r="AD3307" s="37"/>
    </row>
    <row r="3308" spans="30:30" x14ac:dyDescent="0.25">
      <c r="AD3308" s="37"/>
    </row>
    <row r="3309" spans="30:30" x14ac:dyDescent="0.25">
      <c r="AD3309" s="37"/>
    </row>
    <row r="3310" spans="30:30" x14ac:dyDescent="0.25">
      <c r="AD3310" s="37"/>
    </row>
    <row r="3311" spans="30:30" x14ac:dyDescent="0.25">
      <c r="AD3311" s="37"/>
    </row>
    <row r="3312" spans="30:30" x14ac:dyDescent="0.25">
      <c r="AD3312" s="37"/>
    </row>
    <row r="3313" spans="30:30" x14ac:dyDescent="0.25">
      <c r="AD3313" s="37"/>
    </row>
    <row r="3314" spans="30:30" x14ac:dyDescent="0.25">
      <c r="AD3314" s="37"/>
    </row>
    <row r="3315" spans="30:30" x14ac:dyDescent="0.25">
      <c r="AD3315" s="37"/>
    </row>
    <row r="3316" spans="30:30" x14ac:dyDescent="0.25">
      <c r="AD3316" s="37"/>
    </row>
    <row r="3317" spans="30:30" x14ac:dyDescent="0.25">
      <c r="AD3317" s="37"/>
    </row>
    <row r="3318" spans="30:30" x14ac:dyDescent="0.25">
      <c r="AD3318" s="37"/>
    </row>
    <row r="3319" spans="30:30" x14ac:dyDescent="0.25">
      <c r="AD3319" s="37"/>
    </row>
    <row r="3320" spans="30:30" x14ac:dyDescent="0.25">
      <c r="AD3320" s="37"/>
    </row>
    <row r="3321" spans="30:30" x14ac:dyDescent="0.25">
      <c r="AD3321" s="37"/>
    </row>
    <row r="3322" spans="30:30" x14ac:dyDescent="0.25">
      <c r="AD3322" s="37"/>
    </row>
    <row r="3323" spans="30:30" x14ac:dyDescent="0.25">
      <c r="AD3323" s="37"/>
    </row>
    <row r="3324" spans="30:30" x14ac:dyDescent="0.25">
      <c r="AD3324" s="37"/>
    </row>
    <row r="3325" spans="30:30" x14ac:dyDescent="0.25">
      <c r="AD3325" s="37"/>
    </row>
    <row r="3326" spans="30:30" x14ac:dyDescent="0.25">
      <c r="AD3326" s="37"/>
    </row>
    <row r="3327" spans="30:30" x14ac:dyDescent="0.25">
      <c r="AD3327" s="37"/>
    </row>
    <row r="3328" spans="30:30" x14ac:dyDescent="0.25">
      <c r="AD3328" s="37"/>
    </row>
    <row r="3329" spans="30:30" x14ac:dyDescent="0.25">
      <c r="AD3329" s="37"/>
    </row>
    <row r="3330" spans="30:30" x14ac:dyDescent="0.25">
      <c r="AD3330" s="37"/>
    </row>
    <row r="3331" spans="30:30" x14ac:dyDescent="0.25">
      <c r="AD3331" s="37"/>
    </row>
    <row r="3332" spans="30:30" x14ac:dyDescent="0.25">
      <c r="AD3332" s="37"/>
    </row>
    <row r="3333" spans="30:30" x14ac:dyDescent="0.25">
      <c r="AD3333" s="37"/>
    </row>
    <row r="3334" spans="30:30" x14ac:dyDescent="0.25">
      <c r="AD3334" s="37"/>
    </row>
    <row r="3335" spans="30:30" x14ac:dyDescent="0.25">
      <c r="AD3335" s="37"/>
    </row>
    <row r="3336" spans="30:30" x14ac:dyDescent="0.25">
      <c r="AD3336" s="37"/>
    </row>
    <row r="3337" spans="30:30" x14ac:dyDescent="0.25">
      <c r="AD3337" s="37"/>
    </row>
    <row r="3338" spans="30:30" x14ac:dyDescent="0.25">
      <c r="AD3338" s="37"/>
    </row>
    <row r="3339" spans="30:30" x14ac:dyDescent="0.25">
      <c r="AD3339" s="37"/>
    </row>
    <row r="3340" spans="30:30" x14ac:dyDescent="0.25">
      <c r="AD3340" s="37"/>
    </row>
    <row r="3341" spans="30:30" x14ac:dyDescent="0.25">
      <c r="AD3341" s="37"/>
    </row>
    <row r="3342" spans="30:30" x14ac:dyDescent="0.25">
      <c r="AD3342" s="37"/>
    </row>
    <row r="3343" spans="30:30" x14ac:dyDescent="0.25">
      <c r="AD3343" s="37"/>
    </row>
    <row r="3344" spans="30:30" x14ac:dyDescent="0.25">
      <c r="AD3344" s="37"/>
    </row>
    <row r="3345" spans="30:30" x14ac:dyDescent="0.25">
      <c r="AD3345" s="37"/>
    </row>
    <row r="3346" spans="30:30" x14ac:dyDescent="0.25">
      <c r="AD3346" s="37"/>
    </row>
    <row r="3347" spans="30:30" x14ac:dyDescent="0.25">
      <c r="AD3347" s="37"/>
    </row>
    <row r="3348" spans="30:30" x14ac:dyDescent="0.25">
      <c r="AD3348" s="37"/>
    </row>
    <row r="3349" spans="30:30" x14ac:dyDescent="0.25">
      <c r="AD3349" s="37"/>
    </row>
    <row r="3350" spans="30:30" x14ac:dyDescent="0.25">
      <c r="AD3350" s="37"/>
    </row>
    <row r="3351" spans="30:30" x14ac:dyDescent="0.25">
      <c r="AD3351" s="37"/>
    </row>
    <row r="3352" spans="30:30" x14ac:dyDescent="0.25">
      <c r="AD3352" s="37"/>
    </row>
    <row r="3353" spans="30:30" x14ac:dyDescent="0.25">
      <c r="AD3353" s="37"/>
    </row>
    <row r="3354" spans="30:30" x14ac:dyDescent="0.25">
      <c r="AD3354" s="37"/>
    </row>
    <row r="3355" spans="30:30" x14ac:dyDescent="0.25">
      <c r="AD3355" s="37"/>
    </row>
    <row r="3356" spans="30:30" x14ac:dyDescent="0.25">
      <c r="AD3356" s="37"/>
    </row>
    <row r="3357" spans="30:30" x14ac:dyDescent="0.25">
      <c r="AD3357" s="37"/>
    </row>
    <row r="3358" spans="30:30" x14ac:dyDescent="0.25">
      <c r="AD3358" s="37"/>
    </row>
    <row r="3359" spans="30:30" x14ac:dyDescent="0.25">
      <c r="AD3359" s="37"/>
    </row>
    <row r="3360" spans="30:30" x14ac:dyDescent="0.25">
      <c r="AD3360" s="37"/>
    </row>
    <row r="3361" spans="30:30" x14ac:dyDescent="0.25">
      <c r="AD3361" s="37"/>
    </row>
    <row r="3362" spans="30:30" x14ac:dyDescent="0.25">
      <c r="AD3362" s="37"/>
    </row>
    <row r="3363" spans="30:30" x14ac:dyDescent="0.25">
      <c r="AD3363" s="37"/>
    </row>
    <row r="3364" spans="30:30" x14ac:dyDescent="0.25">
      <c r="AD3364" s="37"/>
    </row>
    <row r="3365" spans="30:30" x14ac:dyDescent="0.25">
      <c r="AD3365" s="37"/>
    </row>
    <row r="3366" spans="30:30" x14ac:dyDescent="0.25">
      <c r="AD3366" s="37"/>
    </row>
    <row r="3367" spans="30:30" x14ac:dyDescent="0.25">
      <c r="AD3367" s="37"/>
    </row>
    <row r="3368" spans="30:30" x14ac:dyDescent="0.25">
      <c r="AD3368" s="37"/>
    </row>
    <row r="3369" spans="30:30" x14ac:dyDescent="0.25">
      <c r="AD3369" s="37"/>
    </row>
    <row r="3370" spans="30:30" x14ac:dyDescent="0.25">
      <c r="AD3370" s="37"/>
    </row>
    <row r="3371" spans="30:30" x14ac:dyDescent="0.25">
      <c r="AD3371" s="37"/>
    </row>
    <row r="3372" spans="30:30" x14ac:dyDescent="0.25">
      <c r="AD3372" s="37"/>
    </row>
    <row r="3373" spans="30:30" x14ac:dyDescent="0.25">
      <c r="AD3373" s="37"/>
    </row>
    <row r="3374" spans="30:30" x14ac:dyDescent="0.25">
      <c r="AD3374" s="37"/>
    </row>
    <row r="3375" spans="30:30" x14ac:dyDescent="0.25">
      <c r="AD3375" s="37"/>
    </row>
    <row r="3376" spans="30:30" x14ac:dyDescent="0.25">
      <c r="AD3376" s="37"/>
    </row>
    <row r="3377" spans="30:30" x14ac:dyDescent="0.25">
      <c r="AD3377" s="37"/>
    </row>
    <row r="3378" spans="30:30" x14ac:dyDescent="0.25">
      <c r="AD3378" s="37"/>
    </row>
    <row r="3379" spans="30:30" x14ac:dyDescent="0.25">
      <c r="AD3379" s="37"/>
    </row>
    <row r="3380" spans="30:30" x14ac:dyDescent="0.25">
      <c r="AD3380" s="37"/>
    </row>
    <row r="3381" spans="30:30" x14ac:dyDescent="0.25">
      <c r="AD3381" s="37"/>
    </row>
    <row r="3382" spans="30:30" x14ac:dyDescent="0.25">
      <c r="AD3382" s="37"/>
    </row>
    <row r="3383" spans="30:30" x14ac:dyDescent="0.25">
      <c r="AD3383" s="37"/>
    </row>
    <row r="3384" spans="30:30" x14ac:dyDescent="0.25">
      <c r="AD3384" s="37"/>
    </row>
    <row r="3385" spans="30:30" x14ac:dyDescent="0.25">
      <c r="AD3385" s="37"/>
    </row>
    <row r="3386" spans="30:30" x14ac:dyDescent="0.25">
      <c r="AD3386" s="37"/>
    </row>
    <row r="3387" spans="30:30" x14ac:dyDescent="0.25">
      <c r="AD3387" s="37"/>
    </row>
    <row r="3388" spans="30:30" x14ac:dyDescent="0.25">
      <c r="AD3388" s="37"/>
    </row>
    <row r="3389" spans="30:30" x14ac:dyDescent="0.25">
      <c r="AD3389" s="37"/>
    </row>
    <row r="3390" spans="30:30" x14ac:dyDescent="0.25">
      <c r="AD3390" s="37"/>
    </row>
    <row r="3391" spans="30:30" x14ac:dyDescent="0.25">
      <c r="AD3391" s="37"/>
    </row>
    <row r="3392" spans="30:30" x14ac:dyDescent="0.25">
      <c r="AD3392" s="37"/>
    </row>
    <row r="3393" spans="30:30" x14ac:dyDescent="0.25">
      <c r="AD3393" s="37"/>
    </row>
    <row r="3394" spans="30:30" x14ac:dyDescent="0.25">
      <c r="AD3394" s="37"/>
    </row>
    <row r="3395" spans="30:30" x14ac:dyDescent="0.25">
      <c r="AD3395" s="37"/>
    </row>
    <row r="3396" spans="30:30" x14ac:dyDescent="0.25">
      <c r="AD3396" s="37"/>
    </row>
    <row r="3397" spans="30:30" x14ac:dyDescent="0.25">
      <c r="AD3397" s="37"/>
    </row>
    <row r="3398" spans="30:30" x14ac:dyDescent="0.25">
      <c r="AD3398" s="37"/>
    </row>
    <row r="3399" spans="30:30" x14ac:dyDescent="0.25">
      <c r="AD3399" s="37"/>
    </row>
    <row r="3400" spans="30:30" x14ac:dyDescent="0.25">
      <c r="AD3400" s="37"/>
    </row>
    <row r="3401" spans="30:30" x14ac:dyDescent="0.25">
      <c r="AD3401" s="37"/>
    </row>
    <row r="3402" spans="30:30" x14ac:dyDescent="0.25">
      <c r="AD3402" s="37"/>
    </row>
    <row r="3403" spans="30:30" x14ac:dyDescent="0.25">
      <c r="AD3403" s="37"/>
    </row>
    <row r="3404" spans="30:30" x14ac:dyDescent="0.25">
      <c r="AD3404" s="37"/>
    </row>
    <row r="3405" spans="30:30" x14ac:dyDescent="0.25">
      <c r="AD3405" s="37"/>
    </row>
    <row r="3406" spans="30:30" x14ac:dyDescent="0.25">
      <c r="AD3406" s="37"/>
    </row>
    <row r="3407" spans="30:30" x14ac:dyDescent="0.25">
      <c r="AD3407" s="37"/>
    </row>
    <row r="3408" spans="30:30" x14ac:dyDescent="0.25">
      <c r="AD3408" s="37"/>
    </row>
    <row r="3409" spans="30:30" x14ac:dyDescent="0.25">
      <c r="AD3409" s="37"/>
    </row>
    <row r="3410" spans="30:30" x14ac:dyDescent="0.25">
      <c r="AD3410" s="37"/>
    </row>
    <row r="3411" spans="30:30" x14ac:dyDescent="0.25">
      <c r="AD3411" s="37"/>
    </row>
    <row r="3412" spans="30:30" x14ac:dyDescent="0.25">
      <c r="AD3412" s="37"/>
    </row>
    <row r="3413" spans="30:30" x14ac:dyDescent="0.25">
      <c r="AD3413" s="37"/>
    </row>
    <row r="3414" spans="30:30" x14ac:dyDescent="0.25">
      <c r="AD3414" s="37"/>
    </row>
    <row r="3415" spans="30:30" x14ac:dyDescent="0.25">
      <c r="AD3415" s="37"/>
    </row>
    <row r="3416" spans="30:30" x14ac:dyDescent="0.25">
      <c r="AD3416" s="37"/>
    </row>
    <row r="3417" spans="30:30" x14ac:dyDescent="0.25">
      <c r="AD3417" s="37"/>
    </row>
    <row r="3418" spans="30:30" x14ac:dyDescent="0.25">
      <c r="AD3418" s="37"/>
    </row>
    <row r="3419" spans="30:30" x14ac:dyDescent="0.25">
      <c r="AD3419" s="37"/>
    </row>
    <row r="3420" spans="30:30" x14ac:dyDescent="0.25">
      <c r="AD3420" s="37"/>
    </row>
    <row r="3421" spans="30:30" x14ac:dyDescent="0.25">
      <c r="AD3421" s="37"/>
    </row>
    <row r="3422" spans="30:30" x14ac:dyDescent="0.25">
      <c r="AD3422" s="37"/>
    </row>
    <row r="3423" spans="30:30" x14ac:dyDescent="0.25">
      <c r="AD3423" s="37"/>
    </row>
    <row r="3424" spans="30:30" x14ac:dyDescent="0.25">
      <c r="AD3424" s="37"/>
    </row>
    <row r="3425" spans="30:30" x14ac:dyDescent="0.25">
      <c r="AD3425" s="37"/>
    </row>
    <row r="3426" spans="30:30" x14ac:dyDescent="0.25">
      <c r="AD3426" s="37"/>
    </row>
    <row r="3427" spans="30:30" x14ac:dyDescent="0.25">
      <c r="AD3427" s="37"/>
    </row>
    <row r="3428" spans="30:30" x14ac:dyDescent="0.25">
      <c r="AD3428" s="37"/>
    </row>
    <row r="3429" spans="30:30" x14ac:dyDescent="0.25">
      <c r="AD3429" s="37"/>
    </row>
    <row r="3430" spans="30:30" x14ac:dyDescent="0.25">
      <c r="AD3430" s="37"/>
    </row>
    <row r="3431" spans="30:30" x14ac:dyDescent="0.25">
      <c r="AD3431" s="37"/>
    </row>
    <row r="3432" spans="30:30" x14ac:dyDescent="0.25">
      <c r="AD3432" s="37"/>
    </row>
    <row r="3433" spans="30:30" x14ac:dyDescent="0.25">
      <c r="AD3433" s="37"/>
    </row>
    <row r="3434" spans="30:30" x14ac:dyDescent="0.25">
      <c r="AD3434" s="37"/>
    </row>
    <row r="3435" spans="30:30" x14ac:dyDescent="0.25">
      <c r="AD3435" s="37"/>
    </row>
    <row r="3436" spans="30:30" x14ac:dyDescent="0.25">
      <c r="AD3436" s="37"/>
    </row>
    <row r="3437" spans="30:30" x14ac:dyDescent="0.25">
      <c r="AD3437" s="37"/>
    </row>
    <row r="3438" spans="30:30" x14ac:dyDescent="0.25">
      <c r="AD3438" s="37"/>
    </row>
    <row r="3439" spans="30:30" x14ac:dyDescent="0.25">
      <c r="AD3439" s="37"/>
    </row>
    <row r="3440" spans="30:30" x14ac:dyDescent="0.25">
      <c r="AD3440" s="37"/>
    </row>
    <row r="3441" spans="30:30" x14ac:dyDescent="0.25">
      <c r="AD3441" s="37"/>
    </row>
    <row r="3442" spans="30:30" x14ac:dyDescent="0.25">
      <c r="AD3442" s="37"/>
    </row>
    <row r="3443" spans="30:30" x14ac:dyDescent="0.25">
      <c r="AD3443" s="37"/>
    </row>
    <row r="3444" spans="30:30" x14ac:dyDescent="0.25">
      <c r="AD3444" s="37"/>
    </row>
    <row r="3445" spans="30:30" x14ac:dyDescent="0.25">
      <c r="AD3445" s="37"/>
    </row>
    <row r="3446" spans="30:30" x14ac:dyDescent="0.25">
      <c r="AD3446" s="37"/>
    </row>
    <row r="3447" spans="30:30" x14ac:dyDescent="0.25">
      <c r="AD3447" s="37"/>
    </row>
    <row r="3448" spans="30:30" x14ac:dyDescent="0.25">
      <c r="AD3448" s="37"/>
    </row>
    <row r="3449" spans="30:30" x14ac:dyDescent="0.25">
      <c r="AD3449" s="37"/>
    </row>
    <row r="3450" spans="30:30" x14ac:dyDescent="0.25">
      <c r="AD3450" s="37"/>
    </row>
    <row r="3451" spans="30:30" x14ac:dyDescent="0.25">
      <c r="AD3451" s="37"/>
    </row>
    <row r="3452" spans="30:30" x14ac:dyDescent="0.25">
      <c r="AD3452" s="37"/>
    </row>
    <row r="3453" spans="30:30" x14ac:dyDescent="0.25">
      <c r="AD3453" s="37"/>
    </row>
    <row r="3454" spans="30:30" x14ac:dyDescent="0.25">
      <c r="AD3454" s="37"/>
    </row>
    <row r="3455" spans="30:30" x14ac:dyDescent="0.25">
      <c r="AD3455" s="37"/>
    </row>
    <row r="3456" spans="30:30" x14ac:dyDescent="0.25">
      <c r="AD3456" s="37"/>
    </row>
    <row r="3457" spans="30:30" x14ac:dyDescent="0.25">
      <c r="AD3457" s="37"/>
    </row>
    <row r="3458" spans="30:30" x14ac:dyDescent="0.25">
      <c r="AD3458" s="37"/>
    </row>
    <row r="3459" spans="30:30" x14ac:dyDescent="0.25">
      <c r="AD3459" s="37"/>
    </row>
    <row r="3460" spans="30:30" x14ac:dyDescent="0.25">
      <c r="AD3460" s="37"/>
    </row>
    <row r="3461" spans="30:30" x14ac:dyDescent="0.25">
      <c r="AD3461" s="37"/>
    </row>
    <row r="3462" spans="30:30" x14ac:dyDescent="0.25">
      <c r="AD3462" s="37"/>
    </row>
    <row r="3463" spans="30:30" x14ac:dyDescent="0.25">
      <c r="AD3463" s="37"/>
    </row>
    <row r="3464" spans="30:30" x14ac:dyDescent="0.25">
      <c r="AD3464" s="37"/>
    </row>
    <row r="3465" spans="30:30" x14ac:dyDescent="0.25">
      <c r="AD3465" s="37"/>
    </row>
    <row r="3466" spans="30:30" x14ac:dyDescent="0.25">
      <c r="AD3466" s="37"/>
    </row>
    <row r="3467" spans="30:30" x14ac:dyDescent="0.25">
      <c r="AD3467" s="37"/>
    </row>
    <row r="3468" spans="30:30" x14ac:dyDescent="0.25">
      <c r="AD3468" s="37"/>
    </row>
    <row r="3469" spans="30:30" x14ac:dyDescent="0.25">
      <c r="AD3469" s="37"/>
    </row>
    <row r="3470" spans="30:30" x14ac:dyDescent="0.25">
      <c r="AD3470" s="37"/>
    </row>
    <row r="3471" spans="30:30" x14ac:dyDescent="0.25">
      <c r="AD3471" s="37"/>
    </row>
    <row r="3472" spans="30:30" x14ac:dyDescent="0.25">
      <c r="AD3472" s="37"/>
    </row>
    <row r="3473" spans="30:30" x14ac:dyDescent="0.25">
      <c r="AD3473" s="37"/>
    </row>
    <row r="3474" spans="30:30" x14ac:dyDescent="0.25">
      <c r="AD3474" s="37"/>
    </row>
    <row r="3475" spans="30:30" x14ac:dyDescent="0.25">
      <c r="AD3475" s="37"/>
    </row>
    <row r="3476" spans="30:30" x14ac:dyDescent="0.25">
      <c r="AD3476" s="37"/>
    </row>
    <row r="3477" spans="30:30" x14ac:dyDescent="0.25">
      <c r="AD3477" s="37"/>
    </row>
    <row r="3478" spans="30:30" x14ac:dyDescent="0.25">
      <c r="AD3478" s="37"/>
    </row>
    <row r="3479" spans="30:30" x14ac:dyDescent="0.25">
      <c r="AD3479" s="37"/>
    </row>
    <row r="3480" spans="30:30" x14ac:dyDescent="0.25">
      <c r="AD3480" s="37"/>
    </row>
    <row r="3481" spans="30:30" x14ac:dyDescent="0.25">
      <c r="AD3481" s="37"/>
    </row>
    <row r="3482" spans="30:30" x14ac:dyDescent="0.25">
      <c r="AD3482" s="37"/>
    </row>
    <row r="3483" spans="30:30" x14ac:dyDescent="0.25">
      <c r="AD3483" s="37"/>
    </row>
    <row r="3484" spans="30:30" x14ac:dyDescent="0.25">
      <c r="AD3484" s="37"/>
    </row>
    <row r="3485" spans="30:30" x14ac:dyDescent="0.25">
      <c r="AD3485" s="37"/>
    </row>
    <row r="3486" spans="30:30" x14ac:dyDescent="0.25">
      <c r="AD3486" s="37"/>
    </row>
    <row r="3487" spans="30:30" x14ac:dyDescent="0.25">
      <c r="AD3487" s="37"/>
    </row>
    <row r="3488" spans="30:30" x14ac:dyDescent="0.25">
      <c r="AD3488" s="37"/>
    </row>
    <row r="3489" spans="30:30" x14ac:dyDescent="0.25">
      <c r="AD3489" s="37"/>
    </row>
    <row r="3490" spans="30:30" x14ac:dyDescent="0.25">
      <c r="AD3490" s="37"/>
    </row>
    <row r="3491" spans="30:30" x14ac:dyDescent="0.25">
      <c r="AD3491" s="37"/>
    </row>
    <row r="3492" spans="30:30" x14ac:dyDescent="0.25">
      <c r="AD3492" s="37"/>
    </row>
    <row r="3493" spans="30:30" x14ac:dyDescent="0.25">
      <c r="AD3493" s="37"/>
    </row>
    <row r="3494" spans="30:30" x14ac:dyDescent="0.25">
      <c r="AD3494" s="37"/>
    </row>
    <row r="3495" spans="30:30" x14ac:dyDescent="0.25">
      <c r="AD3495" s="37"/>
    </row>
    <row r="3496" spans="30:30" x14ac:dyDescent="0.25">
      <c r="AD3496" s="37"/>
    </row>
    <row r="3497" spans="30:30" x14ac:dyDescent="0.25">
      <c r="AD3497" s="37"/>
    </row>
    <row r="3498" spans="30:30" x14ac:dyDescent="0.25">
      <c r="AD3498" s="37"/>
    </row>
    <row r="3499" spans="30:30" x14ac:dyDescent="0.25">
      <c r="AD3499" s="37"/>
    </row>
    <row r="3500" spans="30:30" x14ac:dyDescent="0.25">
      <c r="AD3500" s="37"/>
    </row>
    <row r="3501" spans="30:30" x14ac:dyDescent="0.25">
      <c r="AD3501" s="37"/>
    </row>
    <row r="3502" spans="30:30" x14ac:dyDescent="0.25">
      <c r="AD3502" s="37"/>
    </row>
    <row r="3503" spans="30:30" x14ac:dyDescent="0.25">
      <c r="AD3503" s="37"/>
    </row>
    <row r="3504" spans="30:30" x14ac:dyDescent="0.25">
      <c r="AD3504" s="37"/>
    </row>
    <row r="3505" spans="30:30" x14ac:dyDescent="0.25">
      <c r="AD3505" s="37"/>
    </row>
    <row r="3506" spans="30:30" x14ac:dyDescent="0.25">
      <c r="AD3506" s="37"/>
    </row>
    <row r="3507" spans="30:30" x14ac:dyDescent="0.25">
      <c r="AD3507" s="37"/>
    </row>
    <row r="3508" spans="30:30" x14ac:dyDescent="0.25">
      <c r="AD3508" s="37"/>
    </row>
    <row r="3509" spans="30:30" x14ac:dyDescent="0.25">
      <c r="AD3509" s="37"/>
    </row>
    <row r="3510" spans="30:30" x14ac:dyDescent="0.25">
      <c r="AD3510" s="37"/>
    </row>
    <row r="3511" spans="30:30" x14ac:dyDescent="0.25">
      <c r="AD3511" s="37"/>
    </row>
    <row r="3512" spans="30:30" x14ac:dyDescent="0.25">
      <c r="AD3512" s="37"/>
    </row>
    <row r="3513" spans="30:30" x14ac:dyDescent="0.25">
      <c r="AD3513" s="37"/>
    </row>
    <row r="3514" spans="30:30" x14ac:dyDescent="0.25">
      <c r="AD3514" s="37"/>
    </row>
    <row r="3515" spans="30:30" x14ac:dyDescent="0.25">
      <c r="AD3515" s="37"/>
    </row>
    <row r="3516" spans="30:30" x14ac:dyDescent="0.25">
      <c r="AD3516" s="37"/>
    </row>
    <row r="3517" spans="30:30" x14ac:dyDescent="0.25">
      <c r="AD3517" s="37"/>
    </row>
    <row r="3518" spans="30:30" x14ac:dyDescent="0.25">
      <c r="AD3518" s="37"/>
    </row>
    <row r="3519" spans="30:30" x14ac:dyDescent="0.25">
      <c r="AD3519" s="37"/>
    </row>
    <row r="3520" spans="30:30" x14ac:dyDescent="0.25">
      <c r="AD3520" s="37"/>
    </row>
    <row r="3521" spans="30:30" x14ac:dyDescent="0.25">
      <c r="AD3521" s="37"/>
    </row>
    <row r="3522" spans="30:30" x14ac:dyDescent="0.25">
      <c r="AD3522" s="37"/>
    </row>
    <row r="3523" spans="30:30" x14ac:dyDescent="0.25">
      <c r="AD3523" s="37"/>
    </row>
    <row r="3524" spans="30:30" x14ac:dyDescent="0.25">
      <c r="AD3524" s="37"/>
    </row>
    <row r="3525" spans="30:30" x14ac:dyDescent="0.25">
      <c r="AD3525" s="37"/>
    </row>
    <row r="3526" spans="30:30" x14ac:dyDescent="0.25">
      <c r="AD3526" s="37"/>
    </row>
    <row r="3527" spans="30:30" x14ac:dyDescent="0.25">
      <c r="AD3527" s="37"/>
    </row>
    <row r="3528" spans="30:30" x14ac:dyDescent="0.25">
      <c r="AD3528" s="37"/>
    </row>
    <row r="3529" spans="30:30" x14ac:dyDescent="0.25">
      <c r="AD3529" s="37"/>
    </row>
    <row r="3530" spans="30:30" x14ac:dyDescent="0.25">
      <c r="AD3530" s="37"/>
    </row>
    <row r="3531" spans="30:30" x14ac:dyDescent="0.25">
      <c r="AD3531" s="37"/>
    </row>
    <row r="3532" spans="30:30" x14ac:dyDescent="0.25">
      <c r="AD3532" s="37"/>
    </row>
    <row r="3533" spans="30:30" x14ac:dyDescent="0.25">
      <c r="AD3533" s="37"/>
    </row>
    <row r="3534" spans="30:30" x14ac:dyDescent="0.25">
      <c r="AD3534" s="37"/>
    </row>
    <row r="3535" spans="30:30" x14ac:dyDescent="0.25">
      <c r="AD3535" s="37"/>
    </row>
    <row r="3536" spans="30:30" x14ac:dyDescent="0.25">
      <c r="AD3536" s="37"/>
    </row>
    <row r="3537" spans="30:30" x14ac:dyDescent="0.25">
      <c r="AD3537" s="37"/>
    </row>
    <row r="3538" spans="30:30" x14ac:dyDescent="0.25">
      <c r="AD3538" s="37"/>
    </row>
    <row r="3539" spans="30:30" x14ac:dyDescent="0.25">
      <c r="AD3539" s="37"/>
    </row>
    <row r="3540" spans="30:30" x14ac:dyDescent="0.25">
      <c r="AD3540" s="37"/>
    </row>
    <row r="3541" spans="30:30" x14ac:dyDescent="0.25">
      <c r="AD3541" s="37"/>
    </row>
    <row r="3542" spans="30:30" x14ac:dyDescent="0.25">
      <c r="AD3542" s="37"/>
    </row>
    <row r="3543" spans="30:30" x14ac:dyDescent="0.25">
      <c r="AD3543" s="37"/>
    </row>
    <row r="3544" spans="30:30" x14ac:dyDescent="0.25">
      <c r="AD3544" s="37"/>
    </row>
    <row r="3545" spans="30:30" x14ac:dyDescent="0.25">
      <c r="AD3545" s="37"/>
    </row>
    <row r="3546" spans="30:30" x14ac:dyDescent="0.25">
      <c r="AD3546" s="37"/>
    </row>
    <row r="3547" spans="30:30" x14ac:dyDescent="0.25">
      <c r="AD3547" s="37"/>
    </row>
    <row r="3548" spans="30:30" x14ac:dyDescent="0.25">
      <c r="AD3548" s="37"/>
    </row>
    <row r="3549" spans="30:30" x14ac:dyDescent="0.25">
      <c r="AD3549" s="37"/>
    </row>
    <row r="3550" spans="30:30" x14ac:dyDescent="0.25">
      <c r="AD3550" s="37"/>
    </row>
    <row r="3551" spans="30:30" x14ac:dyDescent="0.25">
      <c r="AD3551" s="37"/>
    </row>
    <row r="3552" spans="30:30" x14ac:dyDescent="0.25">
      <c r="AD3552" s="37"/>
    </row>
    <row r="3553" spans="30:30" x14ac:dyDescent="0.25">
      <c r="AD3553" s="37"/>
    </row>
    <row r="3554" spans="30:30" x14ac:dyDescent="0.25">
      <c r="AD3554" s="37"/>
    </row>
    <row r="3555" spans="30:30" x14ac:dyDescent="0.25">
      <c r="AD3555" s="37"/>
    </row>
    <row r="3556" spans="30:30" x14ac:dyDescent="0.25">
      <c r="AD3556" s="37"/>
    </row>
    <row r="3557" spans="30:30" x14ac:dyDescent="0.25">
      <c r="AD3557" s="37"/>
    </row>
    <row r="3558" spans="30:30" x14ac:dyDescent="0.25">
      <c r="AD3558" s="37"/>
    </row>
    <row r="3559" spans="30:30" x14ac:dyDescent="0.25">
      <c r="AD3559" s="37"/>
    </row>
    <row r="3560" spans="30:30" x14ac:dyDescent="0.25">
      <c r="AD3560" s="37"/>
    </row>
    <row r="3561" spans="30:30" x14ac:dyDescent="0.25">
      <c r="AD3561" s="37"/>
    </row>
    <row r="3562" spans="30:30" x14ac:dyDescent="0.25">
      <c r="AD3562" s="37"/>
    </row>
    <row r="3563" spans="30:30" x14ac:dyDescent="0.25">
      <c r="AD3563" s="37"/>
    </row>
    <row r="3564" spans="30:30" x14ac:dyDescent="0.25">
      <c r="AD3564" s="37"/>
    </row>
    <row r="3565" spans="30:30" x14ac:dyDescent="0.25">
      <c r="AD3565" s="37"/>
    </row>
    <row r="3566" spans="30:30" x14ac:dyDescent="0.25">
      <c r="AD3566" s="37"/>
    </row>
    <row r="3567" spans="30:30" x14ac:dyDescent="0.25">
      <c r="AD3567" s="37"/>
    </row>
    <row r="3568" spans="30:30" x14ac:dyDescent="0.25">
      <c r="AD3568" s="37"/>
    </row>
    <row r="3569" spans="30:30" x14ac:dyDescent="0.25">
      <c r="AD3569" s="37"/>
    </row>
    <row r="3570" spans="30:30" x14ac:dyDescent="0.25">
      <c r="AD3570" s="37"/>
    </row>
    <row r="3571" spans="30:30" x14ac:dyDescent="0.25">
      <c r="AD3571" s="37"/>
    </row>
    <row r="3572" spans="30:30" x14ac:dyDescent="0.25">
      <c r="AD3572" s="37"/>
    </row>
    <row r="3573" spans="30:30" x14ac:dyDescent="0.25">
      <c r="AD3573" s="37"/>
    </row>
    <row r="3574" spans="30:30" x14ac:dyDescent="0.25">
      <c r="AD3574" s="37"/>
    </row>
    <row r="3575" spans="30:30" x14ac:dyDescent="0.25">
      <c r="AD3575" s="37"/>
    </row>
    <row r="3576" spans="30:30" x14ac:dyDescent="0.25">
      <c r="AD3576" s="37"/>
    </row>
    <row r="3577" spans="30:30" x14ac:dyDescent="0.25">
      <c r="AD3577" s="37"/>
    </row>
    <row r="3578" spans="30:30" x14ac:dyDescent="0.25">
      <c r="AD3578" s="37"/>
    </row>
    <row r="3579" spans="30:30" x14ac:dyDescent="0.25">
      <c r="AD3579" s="37"/>
    </row>
    <row r="3580" spans="30:30" x14ac:dyDescent="0.25">
      <c r="AD3580" s="37"/>
    </row>
    <row r="3581" spans="30:30" x14ac:dyDescent="0.25">
      <c r="AD3581" s="37"/>
    </row>
    <row r="3582" spans="30:30" x14ac:dyDescent="0.25">
      <c r="AD3582" s="37"/>
    </row>
    <row r="3583" spans="30:30" x14ac:dyDescent="0.25">
      <c r="AD3583" s="37"/>
    </row>
    <row r="3584" spans="30:30" x14ac:dyDescent="0.25">
      <c r="AD3584" s="37"/>
    </row>
    <row r="3585" spans="30:30" x14ac:dyDescent="0.25">
      <c r="AD3585" s="37"/>
    </row>
    <row r="3586" spans="30:30" x14ac:dyDescent="0.25">
      <c r="AD3586" s="37"/>
    </row>
    <row r="3587" spans="30:30" x14ac:dyDescent="0.25">
      <c r="AD3587" s="37"/>
    </row>
    <row r="3588" spans="30:30" x14ac:dyDescent="0.25">
      <c r="AD3588" s="37"/>
    </row>
    <row r="3589" spans="30:30" x14ac:dyDescent="0.25">
      <c r="AD3589" s="37"/>
    </row>
    <row r="3590" spans="30:30" x14ac:dyDescent="0.25">
      <c r="AD3590" s="37"/>
    </row>
    <row r="3591" spans="30:30" x14ac:dyDescent="0.25">
      <c r="AD3591" s="37"/>
    </row>
    <row r="3592" spans="30:30" x14ac:dyDescent="0.25">
      <c r="AD3592" s="37"/>
    </row>
    <row r="3593" spans="30:30" x14ac:dyDescent="0.25">
      <c r="AD3593" s="37"/>
    </row>
    <row r="3594" spans="30:30" x14ac:dyDescent="0.25">
      <c r="AD3594" s="37"/>
    </row>
    <row r="3595" spans="30:30" x14ac:dyDescent="0.25">
      <c r="AD3595" s="37"/>
    </row>
    <row r="3596" spans="30:30" x14ac:dyDescent="0.25">
      <c r="AD3596" s="37"/>
    </row>
    <row r="3597" spans="30:30" x14ac:dyDescent="0.25">
      <c r="AD3597" s="37"/>
    </row>
    <row r="3598" spans="30:30" x14ac:dyDescent="0.25">
      <c r="AD3598" s="37"/>
    </row>
    <row r="3599" spans="30:30" x14ac:dyDescent="0.25">
      <c r="AD3599" s="37"/>
    </row>
    <row r="3600" spans="30:30" x14ac:dyDescent="0.25">
      <c r="AD3600" s="37"/>
    </row>
    <row r="3601" spans="30:30" x14ac:dyDescent="0.25">
      <c r="AD3601" s="37"/>
    </row>
    <row r="3602" spans="30:30" x14ac:dyDescent="0.25">
      <c r="AD3602" s="37"/>
    </row>
    <row r="3603" spans="30:30" x14ac:dyDescent="0.25">
      <c r="AD3603" s="37"/>
    </row>
    <row r="3604" spans="30:30" x14ac:dyDescent="0.25">
      <c r="AD3604" s="37"/>
    </row>
    <row r="3605" spans="30:30" x14ac:dyDescent="0.25">
      <c r="AD3605" s="37"/>
    </row>
    <row r="3606" spans="30:30" x14ac:dyDescent="0.25">
      <c r="AD3606" s="37"/>
    </row>
    <row r="3607" spans="30:30" x14ac:dyDescent="0.25">
      <c r="AD3607" s="37"/>
    </row>
    <row r="3608" spans="30:30" x14ac:dyDescent="0.25">
      <c r="AD3608" s="37"/>
    </row>
    <row r="3609" spans="30:30" x14ac:dyDescent="0.25">
      <c r="AD3609" s="37"/>
    </row>
    <row r="3610" spans="30:30" x14ac:dyDescent="0.25">
      <c r="AD3610" s="37"/>
    </row>
    <row r="3611" spans="30:30" x14ac:dyDescent="0.25">
      <c r="AD3611" s="37"/>
    </row>
    <row r="3612" spans="30:30" x14ac:dyDescent="0.25">
      <c r="AD3612" s="37"/>
    </row>
    <row r="3613" spans="30:30" x14ac:dyDescent="0.25">
      <c r="AD3613" s="37"/>
    </row>
    <row r="3614" spans="30:30" x14ac:dyDescent="0.25">
      <c r="AD3614" s="37"/>
    </row>
    <row r="3615" spans="30:30" x14ac:dyDescent="0.25">
      <c r="AD3615" s="37"/>
    </row>
    <row r="3616" spans="30:30" x14ac:dyDescent="0.25">
      <c r="AD3616" s="37"/>
    </row>
    <row r="3617" spans="30:30" x14ac:dyDescent="0.25">
      <c r="AD3617" s="37"/>
    </row>
    <row r="3618" spans="30:30" x14ac:dyDescent="0.25">
      <c r="AD3618" s="37"/>
    </row>
    <row r="3619" spans="30:30" x14ac:dyDescent="0.25">
      <c r="AD3619" s="37"/>
    </row>
    <row r="3620" spans="30:30" x14ac:dyDescent="0.25">
      <c r="AD3620" s="37"/>
    </row>
    <row r="3621" spans="30:30" x14ac:dyDescent="0.25">
      <c r="AD3621" s="37"/>
    </row>
    <row r="3622" spans="30:30" x14ac:dyDescent="0.25">
      <c r="AD3622" s="37"/>
    </row>
    <row r="3623" spans="30:30" x14ac:dyDescent="0.25">
      <c r="AD3623" s="37"/>
    </row>
    <row r="3624" spans="30:30" x14ac:dyDescent="0.25">
      <c r="AD3624" s="37"/>
    </row>
    <row r="3625" spans="30:30" x14ac:dyDescent="0.25">
      <c r="AD3625" s="37"/>
    </row>
    <row r="3626" spans="30:30" x14ac:dyDescent="0.25">
      <c r="AD3626" s="37"/>
    </row>
    <row r="3627" spans="30:30" x14ac:dyDescent="0.25">
      <c r="AD3627" s="37"/>
    </row>
    <row r="3628" spans="30:30" x14ac:dyDescent="0.25">
      <c r="AD3628" s="37"/>
    </row>
    <row r="3629" spans="30:30" x14ac:dyDescent="0.25">
      <c r="AD3629" s="37"/>
    </row>
    <row r="3630" spans="30:30" x14ac:dyDescent="0.25">
      <c r="AD3630" s="37"/>
    </row>
    <row r="3631" spans="30:30" x14ac:dyDescent="0.25">
      <c r="AD3631" s="37"/>
    </row>
    <row r="3632" spans="30:30" x14ac:dyDescent="0.25">
      <c r="AD3632" s="37"/>
    </row>
    <row r="3633" spans="30:30" x14ac:dyDescent="0.25">
      <c r="AD3633" s="37"/>
    </row>
    <row r="3634" spans="30:30" x14ac:dyDescent="0.25">
      <c r="AD3634" s="37"/>
    </row>
    <row r="3635" spans="30:30" x14ac:dyDescent="0.25">
      <c r="AD3635" s="37"/>
    </row>
    <row r="3636" spans="30:30" x14ac:dyDescent="0.25">
      <c r="AD3636" s="37"/>
    </row>
    <row r="3637" spans="30:30" x14ac:dyDescent="0.25">
      <c r="AD3637" s="37"/>
    </row>
    <row r="3638" spans="30:30" x14ac:dyDescent="0.25">
      <c r="AD3638" s="37"/>
    </row>
    <row r="3639" spans="30:30" x14ac:dyDescent="0.25">
      <c r="AD3639" s="37"/>
    </row>
    <row r="3640" spans="30:30" x14ac:dyDescent="0.25">
      <c r="AD3640" s="37"/>
    </row>
    <row r="3641" spans="30:30" x14ac:dyDescent="0.25">
      <c r="AD3641" s="37"/>
    </row>
    <row r="3642" spans="30:30" x14ac:dyDescent="0.25">
      <c r="AD3642" s="37"/>
    </row>
    <row r="3643" spans="30:30" x14ac:dyDescent="0.25">
      <c r="AD3643" s="37"/>
    </row>
    <row r="3644" spans="30:30" x14ac:dyDescent="0.25">
      <c r="AD3644" s="37"/>
    </row>
    <row r="3645" spans="30:30" x14ac:dyDescent="0.25">
      <c r="AD3645" s="37"/>
    </row>
    <row r="3646" spans="30:30" x14ac:dyDescent="0.25">
      <c r="AD3646" s="37"/>
    </row>
    <row r="3647" spans="30:30" x14ac:dyDescent="0.25">
      <c r="AD3647" s="37"/>
    </row>
    <row r="3648" spans="30:30" x14ac:dyDescent="0.25">
      <c r="AD3648" s="37"/>
    </row>
    <row r="3649" spans="30:30" x14ac:dyDescent="0.25">
      <c r="AD3649" s="37"/>
    </row>
    <row r="3650" spans="30:30" x14ac:dyDescent="0.25">
      <c r="AD3650" s="37"/>
    </row>
    <row r="3651" spans="30:30" x14ac:dyDescent="0.25">
      <c r="AD3651" s="37"/>
    </row>
    <row r="3652" spans="30:30" x14ac:dyDescent="0.25">
      <c r="AD3652" s="37"/>
    </row>
    <row r="3653" spans="30:30" x14ac:dyDescent="0.25">
      <c r="AD3653" s="37"/>
    </row>
    <row r="3654" spans="30:30" x14ac:dyDescent="0.25">
      <c r="AD3654" s="37"/>
    </row>
    <row r="3655" spans="30:30" x14ac:dyDescent="0.25">
      <c r="AD3655" s="37"/>
    </row>
    <row r="3656" spans="30:30" x14ac:dyDescent="0.25">
      <c r="AD3656" s="37"/>
    </row>
    <row r="3657" spans="30:30" x14ac:dyDescent="0.25">
      <c r="AD3657" s="37"/>
    </row>
    <row r="3658" spans="30:30" x14ac:dyDescent="0.25">
      <c r="AD3658" s="37"/>
    </row>
    <row r="3659" spans="30:30" x14ac:dyDescent="0.25">
      <c r="AD3659" s="37"/>
    </row>
    <row r="3660" spans="30:30" x14ac:dyDescent="0.25">
      <c r="AD3660" s="37"/>
    </row>
    <row r="3661" spans="30:30" x14ac:dyDescent="0.25">
      <c r="AD3661" s="37"/>
    </row>
    <row r="3662" spans="30:30" x14ac:dyDescent="0.25">
      <c r="AD3662" s="37"/>
    </row>
    <row r="3663" spans="30:30" x14ac:dyDescent="0.25">
      <c r="AD3663" s="37"/>
    </row>
    <row r="3664" spans="30:30" x14ac:dyDescent="0.25">
      <c r="AD3664" s="37"/>
    </row>
    <row r="3665" spans="30:30" x14ac:dyDescent="0.25">
      <c r="AD3665" s="37"/>
    </row>
    <row r="3666" spans="30:30" x14ac:dyDescent="0.25">
      <c r="AD3666" s="37"/>
    </row>
    <row r="3667" spans="30:30" x14ac:dyDescent="0.25">
      <c r="AD3667" s="37"/>
    </row>
    <row r="3668" spans="30:30" x14ac:dyDescent="0.25">
      <c r="AD3668" s="37"/>
    </row>
    <row r="3669" spans="30:30" x14ac:dyDescent="0.25">
      <c r="AD3669" s="37"/>
    </row>
    <row r="3670" spans="30:30" x14ac:dyDescent="0.25">
      <c r="AD3670" s="37"/>
    </row>
    <row r="3671" spans="30:30" x14ac:dyDescent="0.25">
      <c r="AD3671" s="37"/>
    </row>
    <row r="3672" spans="30:30" x14ac:dyDescent="0.25">
      <c r="AD3672" s="37"/>
    </row>
    <row r="3673" spans="30:30" x14ac:dyDescent="0.25">
      <c r="AD3673" s="37"/>
    </row>
    <row r="3674" spans="30:30" x14ac:dyDescent="0.25">
      <c r="AD3674" s="37"/>
    </row>
    <row r="3675" spans="30:30" x14ac:dyDescent="0.25">
      <c r="AD3675" s="37"/>
    </row>
    <row r="3676" spans="30:30" x14ac:dyDescent="0.25">
      <c r="AD3676" s="37"/>
    </row>
    <row r="3677" spans="30:30" x14ac:dyDescent="0.25">
      <c r="AD3677" s="37"/>
    </row>
    <row r="3678" spans="30:30" x14ac:dyDescent="0.25">
      <c r="AD3678" s="37"/>
    </row>
    <row r="3679" spans="30:30" x14ac:dyDescent="0.25">
      <c r="AD3679" s="37"/>
    </row>
    <row r="3680" spans="30:30" x14ac:dyDescent="0.25">
      <c r="AD3680" s="37"/>
    </row>
    <row r="3681" spans="30:30" x14ac:dyDescent="0.25">
      <c r="AD3681" s="37"/>
    </row>
    <row r="3682" spans="30:30" x14ac:dyDescent="0.25">
      <c r="AD3682" s="37"/>
    </row>
    <row r="3683" spans="30:30" x14ac:dyDescent="0.25">
      <c r="AD3683" s="37"/>
    </row>
    <row r="3684" spans="30:30" x14ac:dyDescent="0.25">
      <c r="AD3684" s="37"/>
    </row>
    <row r="3685" spans="30:30" x14ac:dyDescent="0.25">
      <c r="AD3685" s="37"/>
    </row>
    <row r="3686" spans="30:30" x14ac:dyDescent="0.25">
      <c r="AD3686" s="37"/>
    </row>
    <row r="3687" spans="30:30" x14ac:dyDescent="0.25">
      <c r="AD3687" s="37"/>
    </row>
    <row r="3688" spans="30:30" x14ac:dyDescent="0.25">
      <c r="AD3688" s="37"/>
    </row>
    <row r="3689" spans="30:30" x14ac:dyDescent="0.25">
      <c r="AD3689" s="37"/>
    </row>
    <row r="3690" spans="30:30" x14ac:dyDescent="0.25">
      <c r="AD3690" s="37"/>
    </row>
    <row r="3691" spans="30:30" x14ac:dyDescent="0.25">
      <c r="AD3691" s="37"/>
    </row>
    <row r="3692" spans="30:30" x14ac:dyDescent="0.25">
      <c r="AD3692" s="37"/>
    </row>
    <row r="3693" spans="30:30" x14ac:dyDescent="0.25">
      <c r="AD3693" s="37"/>
    </row>
    <row r="3694" spans="30:30" x14ac:dyDescent="0.25">
      <c r="AD3694" s="37"/>
    </row>
    <row r="3695" spans="30:30" x14ac:dyDescent="0.25">
      <c r="AD3695" s="37"/>
    </row>
    <row r="3696" spans="30:30" x14ac:dyDescent="0.25">
      <c r="AD3696" s="37"/>
    </row>
    <row r="3697" spans="30:30" x14ac:dyDescent="0.25">
      <c r="AD3697" s="37"/>
    </row>
    <row r="3698" spans="30:30" x14ac:dyDescent="0.25">
      <c r="AD3698" s="37"/>
    </row>
    <row r="3699" spans="30:30" x14ac:dyDescent="0.25">
      <c r="AD3699" s="37"/>
    </row>
    <row r="3700" spans="30:30" x14ac:dyDescent="0.25">
      <c r="AD3700" s="37"/>
    </row>
    <row r="3701" spans="30:30" x14ac:dyDescent="0.25">
      <c r="AD3701" s="37"/>
    </row>
    <row r="3702" spans="30:30" x14ac:dyDescent="0.25">
      <c r="AD3702" s="37"/>
    </row>
    <row r="3703" spans="30:30" x14ac:dyDescent="0.25">
      <c r="AD3703" s="37"/>
    </row>
    <row r="3704" spans="30:30" x14ac:dyDescent="0.25">
      <c r="AD3704" s="37"/>
    </row>
    <row r="3705" spans="30:30" x14ac:dyDescent="0.25">
      <c r="AD3705" s="37"/>
    </row>
    <row r="3706" spans="30:30" x14ac:dyDescent="0.25">
      <c r="AD3706" s="37"/>
    </row>
    <row r="3707" spans="30:30" x14ac:dyDescent="0.25">
      <c r="AD3707" s="37"/>
    </row>
    <row r="3708" spans="30:30" x14ac:dyDescent="0.25">
      <c r="AD3708" s="37"/>
    </row>
    <row r="3709" spans="30:30" x14ac:dyDescent="0.25">
      <c r="AD3709" s="37"/>
    </row>
    <row r="3710" spans="30:30" x14ac:dyDescent="0.25">
      <c r="AD3710" s="37"/>
    </row>
    <row r="3711" spans="30:30" x14ac:dyDescent="0.25">
      <c r="AD3711" s="37"/>
    </row>
    <row r="3712" spans="30:30" x14ac:dyDescent="0.25">
      <c r="AD3712" s="37"/>
    </row>
    <row r="3713" spans="30:30" x14ac:dyDescent="0.25">
      <c r="AD3713" s="37"/>
    </row>
    <row r="3714" spans="30:30" x14ac:dyDescent="0.25">
      <c r="AD3714" s="37"/>
    </row>
    <row r="3715" spans="30:30" x14ac:dyDescent="0.25">
      <c r="AD3715" s="37"/>
    </row>
    <row r="3716" spans="30:30" x14ac:dyDescent="0.25">
      <c r="AD3716" s="37"/>
    </row>
    <row r="3717" spans="30:30" x14ac:dyDescent="0.25">
      <c r="AD3717" s="37"/>
    </row>
    <row r="3718" spans="30:30" x14ac:dyDescent="0.25">
      <c r="AD3718" s="37"/>
    </row>
    <row r="3719" spans="30:30" x14ac:dyDescent="0.25">
      <c r="AD3719" s="37"/>
    </row>
    <row r="3720" spans="30:30" x14ac:dyDescent="0.25">
      <c r="AD3720" s="37"/>
    </row>
    <row r="3721" spans="30:30" x14ac:dyDescent="0.25">
      <c r="AD3721" s="37"/>
    </row>
    <row r="3722" spans="30:30" x14ac:dyDescent="0.25">
      <c r="AD3722" s="37"/>
    </row>
    <row r="3723" spans="30:30" x14ac:dyDescent="0.25">
      <c r="AD3723" s="37"/>
    </row>
    <row r="3724" spans="30:30" x14ac:dyDescent="0.25">
      <c r="AD3724" s="37"/>
    </row>
    <row r="3725" spans="30:30" x14ac:dyDescent="0.25">
      <c r="AD3725" s="37"/>
    </row>
    <row r="3726" spans="30:30" x14ac:dyDescent="0.25">
      <c r="AD3726" s="37"/>
    </row>
    <row r="3727" spans="30:30" x14ac:dyDescent="0.25">
      <c r="AD3727" s="37"/>
    </row>
    <row r="3728" spans="30:30" x14ac:dyDescent="0.25">
      <c r="AD3728" s="37"/>
    </row>
    <row r="3729" spans="30:30" x14ac:dyDescent="0.25">
      <c r="AD3729" s="37"/>
    </row>
    <row r="3730" spans="30:30" x14ac:dyDescent="0.25">
      <c r="AD3730" s="37"/>
    </row>
    <row r="3731" spans="30:30" x14ac:dyDescent="0.25">
      <c r="AD3731" s="37"/>
    </row>
    <row r="3732" spans="30:30" x14ac:dyDescent="0.25">
      <c r="AD3732" s="37"/>
    </row>
    <row r="3733" spans="30:30" x14ac:dyDescent="0.25">
      <c r="AD3733" s="37"/>
    </row>
    <row r="3734" spans="30:30" x14ac:dyDescent="0.25">
      <c r="AD3734" s="37"/>
    </row>
    <row r="3735" spans="30:30" x14ac:dyDescent="0.25">
      <c r="AD3735" s="37"/>
    </row>
    <row r="3736" spans="30:30" x14ac:dyDescent="0.25">
      <c r="AD3736" s="37"/>
    </row>
    <row r="3737" spans="30:30" x14ac:dyDescent="0.25">
      <c r="AD3737" s="37"/>
    </row>
    <row r="3738" spans="30:30" x14ac:dyDescent="0.25">
      <c r="AD3738" s="37"/>
    </row>
    <row r="3739" spans="30:30" x14ac:dyDescent="0.25">
      <c r="AD3739" s="37"/>
    </row>
    <row r="3740" spans="30:30" x14ac:dyDescent="0.25">
      <c r="AD3740" s="37"/>
    </row>
    <row r="3741" spans="30:30" x14ac:dyDescent="0.25">
      <c r="AD3741" s="37"/>
    </row>
    <row r="3742" spans="30:30" x14ac:dyDescent="0.25">
      <c r="AD3742" s="37"/>
    </row>
    <row r="3743" spans="30:30" x14ac:dyDescent="0.25">
      <c r="AD3743" s="37"/>
    </row>
    <row r="3744" spans="30:30" x14ac:dyDescent="0.25">
      <c r="AD3744" s="37"/>
    </row>
    <row r="3745" spans="30:30" x14ac:dyDescent="0.25">
      <c r="AD3745" s="37"/>
    </row>
    <row r="3746" spans="30:30" x14ac:dyDescent="0.25">
      <c r="AD3746" s="37"/>
    </row>
    <row r="3747" spans="30:30" x14ac:dyDescent="0.25">
      <c r="AD3747" s="37"/>
    </row>
    <row r="3748" spans="30:30" x14ac:dyDescent="0.25">
      <c r="AD3748" s="37"/>
    </row>
    <row r="3749" spans="30:30" x14ac:dyDescent="0.25">
      <c r="AD3749" s="37"/>
    </row>
    <row r="3750" spans="30:30" x14ac:dyDescent="0.25">
      <c r="AD3750" s="37"/>
    </row>
    <row r="3751" spans="30:30" x14ac:dyDescent="0.25">
      <c r="AD3751" s="37"/>
    </row>
    <row r="3752" spans="30:30" x14ac:dyDescent="0.25">
      <c r="AD3752" s="37"/>
    </row>
    <row r="3753" spans="30:30" x14ac:dyDescent="0.25">
      <c r="AD3753" s="37"/>
    </row>
    <row r="3754" spans="30:30" x14ac:dyDescent="0.25">
      <c r="AD3754" s="37"/>
    </row>
    <row r="3755" spans="30:30" x14ac:dyDescent="0.25">
      <c r="AD3755" s="37"/>
    </row>
    <row r="3756" spans="30:30" x14ac:dyDescent="0.25">
      <c r="AD3756" s="37"/>
    </row>
    <row r="3757" spans="30:30" x14ac:dyDescent="0.25">
      <c r="AD3757" s="37"/>
    </row>
    <row r="3758" spans="30:30" x14ac:dyDescent="0.25">
      <c r="AD3758" s="37"/>
    </row>
    <row r="3759" spans="30:30" x14ac:dyDescent="0.25">
      <c r="AD3759" s="37"/>
    </row>
    <row r="3760" spans="30:30" x14ac:dyDescent="0.25">
      <c r="AD3760" s="37"/>
    </row>
    <row r="3761" spans="30:30" x14ac:dyDescent="0.25">
      <c r="AD3761" s="37"/>
    </row>
    <row r="3762" spans="30:30" x14ac:dyDescent="0.25">
      <c r="AD3762" s="37"/>
    </row>
    <row r="3763" spans="30:30" x14ac:dyDescent="0.25">
      <c r="AD3763" s="37"/>
    </row>
    <row r="3764" spans="30:30" x14ac:dyDescent="0.25">
      <c r="AD3764" s="37"/>
    </row>
    <row r="3765" spans="30:30" x14ac:dyDescent="0.25">
      <c r="AD3765" s="37"/>
    </row>
    <row r="3766" spans="30:30" x14ac:dyDescent="0.25">
      <c r="AD3766" s="37"/>
    </row>
    <row r="3767" spans="30:30" x14ac:dyDescent="0.25">
      <c r="AD3767" s="37"/>
    </row>
    <row r="3768" spans="30:30" x14ac:dyDescent="0.25">
      <c r="AD3768" s="37"/>
    </row>
    <row r="3769" spans="30:30" x14ac:dyDescent="0.25">
      <c r="AD3769" s="37"/>
    </row>
    <row r="3770" spans="30:30" x14ac:dyDescent="0.25">
      <c r="AD3770" s="37"/>
    </row>
    <row r="3771" spans="30:30" x14ac:dyDescent="0.25">
      <c r="AD3771" s="37"/>
    </row>
    <row r="3772" spans="30:30" x14ac:dyDescent="0.25">
      <c r="AD3772" s="37"/>
    </row>
    <row r="3773" spans="30:30" x14ac:dyDescent="0.25">
      <c r="AD3773" s="37"/>
    </row>
    <row r="3774" spans="30:30" x14ac:dyDescent="0.25">
      <c r="AD3774" s="37"/>
    </row>
    <row r="3775" spans="30:30" x14ac:dyDescent="0.25">
      <c r="AD3775" s="37"/>
    </row>
    <row r="3776" spans="30:30" x14ac:dyDescent="0.25">
      <c r="AD3776" s="37"/>
    </row>
    <row r="3777" spans="30:30" x14ac:dyDescent="0.25">
      <c r="AD3777" s="37"/>
    </row>
    <row r="3778" spans="30:30" x14ac:dyDescent="0.25">
      <c r="AD3778" s="37"/>
    </row>
    <row r="3779" spans="30:30" x14ac:dyDescent="0.25">
      <c r="AD3779" s="37"/>
    </row>
    <row r="3780" spans="30:30" x14ac:dyDescent="0.25">
      <c r="AD3780" s="37"/>
    </row>
    <row r="3781" spans="30:30" x14ac:dyDescent="0.25">
      <c r="AD3781" s="37"/>
    </row>
    <row r="3782" spans="30:30" x14ac:dyDescent="0.25">
      <c r="AD3782" s="37"/>
    </row>
    <row r="3783" spans="30:30" x14ac:dyDescent="0.25">
      <c r="AD3783" s="37"/>
    </row>
    <row r="3784" spans="30:30" x14ac:dyDescent="0.25">
      <c r="AD3784" s="37"/>
    </row>
    <row r="3785" spans="30:30" x14ac:dyDescent="0.25">
      <c r="AD3785" s="37"/>
    </row>
    <row r="3786" spans="30:30" x14ac:dyDescent="0.25">
      <c r="AD3786" s="37"/>
    </row>
    <row r="3787" spans="30:30" x14ac:dyDescent="0.25">
      <c r="AD3787" s="37"/>
    </row>
    <row r="3788" spans="30:30" x14ac:dyDescent="0.25">
      <c r="AD3788" s="37"/>
    </row>
    <row r="3789" spans="30:30" x14ac:dyDescent="0.25">
      <c r="AD3789" s="37"/>
    </row>
    <row r="3790" spans="30:30" x14ac:dyDescent="0.25">
      <c r="AD3790" s="37"/>
    </row>
    <row r="3791" spans="30:30" x14ac:dyDescent="0.25">
      <c r="AD3791" s="37"/>
    </row>
    <row r="3792" spans="30:30" x14ac:dyDescent="0.25">
      <c r="AD3792" s="37"/>
    </row>
    <row r="3793" spans="30:30" x14ac:dyDescent="0.25">
      <c r="AD3793" s="37"/>
    </row>
    <row r="3794" spans="30:30" x14ac:dyDescent="0.25">
      <c r="AD3794" s="37"/>
    </row>
    <row r="3795" spans="30:30" x14ac:dyDescent="0.25">
      <c r="AD3795" s="37"/>
    </row>
    <row r="3796" spans="30:30" x14ac:dyDescent="0.25">
      <c r="AD3796" s="37"/>
    </row>
    <row r="3797" spans="30:30" x14ac:dyDescent="0.25">
      <c r="AD3797" s="37"/>
    </row>
    <row r="3798" spans="30:30" x14ac:dyDescent="0.25">
      <c r="AD3798" s="37"/>
    </row>
    <row r="3799" spans="30:30" x14ac:dyDescent="0.25">
      <c r="AD3799" s="37"/>
    </row>
    <row r="3800" spans="30:30" x14ac:dyDescent="0.25">
      <c r="AD3800" s="37"/>
    </row>
    <row r="3801" spans="30:30" x14ac:dyDescent="0.25">
      <c r="AD3801" s="37"/>
    </row>
    <row r="3802" spans="30:30" x14ac:dyDescent="0.25">
      <c r="AD3802" s="37"/>
    </row>
    <row r="3803" spans="30:30" x14ac:dyDescent="0.25">
      <c r="AD3803" s="37"/>
    </row>
    <row r="3804" spans="30:30" x14ac:dyDescent="0.25">
      <c r="AD3804" s="37"/>
    </row>
    <row r="3805" spans="30:30" x14ac:dyDescent="0.25">
      <c r="AD3805" s="37"/>
    </row>
    <row r="3806" spans="30:30" x14ac:dyDescent="0.25">
      <c r="AD3806" s="37"/>
    </row>
    <row r="3807" spans="30:30" x14ac:dyDescent="0.25">
      <c r="AD3807" s="37"/>
    </row>
    <row r="3808" spans="30:30" x14ac:dyDescent="0.25">
      <c r="AD3808" s="37"/>
    </row>
    <row r="3809" spans="30:30" x14ac:dyDescent="0.25">
      <c r="AD3809" s="37"/>
    </row>
    <row r="3810" spans="30:30" x14ac:dyDescent="0.25">
      <c r="AD3810" s="37"/>
    </row>
    <row r="3811" spans="30:30" x14ac:dyDescent="0.25">
      <c r="AD3811" s="37"/>
    </row>
    <row r="3812" spans="30:30" x14ac:dyDescent="0.25">
      <c r="AD3812" s="37"/>
    </row>
    <row r="3813" spans="30:30" x14ac:dyDescent="0.25">
      <c r="AD3813" s="37"/>
    </row>
    <row r="3814" spans="30:30" x14ac:dyDescent="0.25">
      <c r="AD3814" s="37"/>
    </row>
    <row r="3815" spans="30:30" x14ac:dyDescent="0.25">
      <c r="AD3815" s="37"/>
    </row>
    <row r="3816" spans="30:30" x14ac:dyDescent="0.25">
      <c r="AD3816" s="37"/>
    </row>
    <row r="3817" spans="30:30" x14ac:dyDescent="0.25">
      <c r="AD3817" s="37"/>
    </row>
    <row r="3818" spans="30:30" x14ac:dyDescent="0.25">
      <c r="AD3818" s="37"/>
    </row>
    <row r="3819" spans="30:30" x14ac:dyDescent="0.25">
      <c r="AD3819" s="37"/>
    </row>
    <row r="3820" spans="30:30" x14ac:dyDescent="0.25">
      <c r="AD3820" s="37"/>
    </row>
    <row r="3821" spans="30:30" x14ac:dyDescent="0.25">
      <c r="AD3821" s="37"/>
    </row>
    <row r="3822" spans="30:30" x14ac:dyDescent="0.25">
      <c r="AD3822" s="37"/>
    </row>
    <row r="3823" spans="30:30" x14ac:dyDescent="0.25">
      <c r="AD3823" s="37"/>
    </row>
    <row r="3824" spans="30:30" x14ac:dyDescent="0.25">
      <c r="AD3824" s="37"/>
    </row>
    <row r="3825" spans="30:30" x14ac:dyDescent="0.25">
      <c r="AD3825" s="37"/>
    </row>
    <row r="3826" spans="30:30" x14ac:dyDescent="0.25">
      <c r="AD3826" s="37"/>
    </row>
    <row r="3827" spans="30:30" x14ac:dyDescent="0.25">
      <c r="AD3827" s="37"/>
    </row>
    <row r="3828" spans="30:30" x14ac:dyDescent="0.25">
      <c r="AD3828" s="37"/>
    </row>
    <row r="3829" spans="30:30" x14ac:dyDescent="0.25">
      <c r="AD3829" s="37"/>
    </row>
    <row r="3830" spans="30:30" x14ac:dyDescent="0.25">
      <c r="AD3830" s="37"/>
    </row>
    <row r="3831" spans="30:30" x14ac:dyDescent="0.25">
      <c r="AD3831" s="37"/>
    </row>
    <row r="3832" spans="30:30" x14ac:dyDescent="0.25">
      <c r="AD3832" s="37"/>
    </row>
    <row r="3833" spans="30:30" x14ac:dyDescent="0.25">
      <c r="AD3833" s="37"/>
    </row>
    <row r="3834" spans="30:30" x14ac:dyDescent="0.25">
      <c r="AD3834" s="37"/>
    </row>
    <row r="3835" spans="30:30" x14ac:dyDescent="0.25">
      <c r="AD3835" s="37"/>
    </row>
    <row r="3836" spans="30:30" x14ac:dyDescent="0.25">
      <c r="AD3836" s="37"/>
    </row>
    <row r="3837" spans="30:30" x14ac:dyDescent="0.25">
      <c r="AD3837" s="37"/>
    </row>
    <row r="3838" spans="30:30" x14ac:dyDescent="0.25">
      <c r="AD3838" s="37"/>
    </row>
    <row r="3839" spans="30:30" x14ac:dyDescent="0.25">
      <c r="AD3839" s="37"/>
    </row>
    <row r="3840" spans="30:30" x14ac:dyDescent="0.25">
      <c r="AD3840" s="37"/>
    </row>
    <row r="3841" spans="30:30" x14ac:dyDescent="0.25">
      <c r="AD3841" s="37"/>
    </row>
    <row r="3842" spans="30:30" x14ac:dyDescent="0.25">
      <c r="AD3842" s="37"/>
    </row>
    <row r="3843" spans="30:30" x14ac:dyDescent="0.25">
      <c r="AD3843" s="37"/>
    </row>
    <row r="3844" spans="30:30" x14ac:dyDescent="0.25">
      <c r="AD3844" s="37"/>
    </row>
    <row r="3845" spans="30:30" x14ac:dyDescent="0.25">
      <c r="AD3845" s="37"/>
    </row>
    <row r="3846" spans="30:30" x14ac:dyDescent="0.25">
      <c r="AD3846" s="37"/>
    </row>
    <row r="3847" spans="30:30" x14ac:dyDescent="0.25">
      <c r="AD3847" s="37"/>
    </row>
    <row r="3848" spans="30:30" x14ac:dyDescent="0.25">
      <c r="AD3848" s="37"/>
    </row>
    <row r="3849" spans="30:30" x14ac:dyDescent="0.25">
      <c r="AD3849" s="37"/>
    </row>
    <row r="3850" spans="30:30" x14ac:dyDescent="0.25">
      <c r="AD3850" s="37"/>
    </row>
    <row r="3851" spans="30:30" x14ac:dyDescent="0.25">
      <c r="AD3851" s="37"/>
    </row>
    <row r="3852" spans="30:30" x14ac:dyDescent="0.25">
      <c r="AD3852" s="37"/>
    </row>
    <row r="3853" spans="30:30" x14ac:dyDescent="0.25">
      <c r="AD3853" s="37"/>
    </row>
    <row r="3854" spans="30:30" x14ac:dyDescent="0.25">
      <c r="AD3854" s="37"/>
    </row>
    <row r="3855" spans="30:30" x14ac:dyDescent="0.25">
      <c r="AD3855" s="37"/>
    </row>
    <row r="3856" spans="30:30" x14ac:dyDescent="0.25">
      <c r="AD3856" s="37"/>
    </row>
    <row r="3857" spans="30:30" x14ac:dyDescent="0.25">
      <c r="AD3857" s="37"/>
    </row>
    <row r="3858" spans="30:30" x14ac:dyDescent="0.25">
      <c r="AD3858" s="37"/>
    </row>
    <row r="3859" spans="30:30" x14ac:dyDescent="0.25">
      <c r="AD3859" s="37"/>
    </row>
    <row r="3860" spans="30:30" x14ac:dyDescent="0.25">
      <c r="AD3860" s="37"/>
    </row>
    <row r="3861" spans="30:30" x14ac:dyDescent="0.25">
      <c r="AD3861" s="37"/>
    </row>
    <row r="3862" spans="30:30" x14ac:dyDescent="0.25">
      <c r="AD3862" s="37"/>
    </row>
    <row r="3863" spans="30:30" x14ac:dyDescent="0.25">
      <c r="AD3863" s="37"/>
    </row>
    <row r="3864" spans="30:30" x14ac:dyDescent="0.25">
      <c r="AD3864" s="37"/>
    </row>
    <row r="3865" spans="30:30" x14ac:dyDescent="0.25">
      <c r="AD3865" s="37"/>
    </row>
    <row r="3866" spans="30:30" x14ac:dyDescent="0.25">
      <c r="AD3866" s="37"/>
    </row>
    <row r="3867" spans="30:30" x14ac:dyDescent="0.25">
      <c r="AD3867" s="37"/>
    </row>
    <row r="3868" spans="30:30" x14ac:dyDescent="0.25">
      <c r="AD3868" s="37"/>
    </row>
    <row r="3869" spans="30:30" x14ac:dyDescent="0.25">
      <c r="AD3869" s="37"/>
    </row>
    <row r="3870" spans="30:30" x14ac:dyDescent="0.25">
      <c r="AD3870" s="37"/>
    </row>
    <row r="3871" spans="30:30" x14ac:dyDescent="0.25">
      <c r="AD3871" s="37"/>
    </row>
    <row r="3872" spans="30:30" x14ac:dyDescent="0.25">
      <c r="AD3872" s="37"/>
    </row>
    <row r="3873" spans="30:30" x14ac:dyDescent="0.25">
      <c r="AD3873" s="37"/>
    </row>
    <row r="3874" spans="30:30" x14ac:dyDescent="0.25">
      <c r="AD3874" s="37"/>
    </row>
    <row r="3875" spans="30:30" x14ac:dyDescent="0.25">
      <c r="AD3875" s="37"/>
    </row>
    <row r="3876" spans="30:30" x14ac:dyDescent="0.25">
      <c r="AD3876" s="37"/>
    </row>
    <row r="3877" spans="30:30" x14ac:dyDescent="0.25">
      <c r="AD3877" s="37"/>
    </row>
    <row r="3878" spans="30:30" x14ac:dyDescent="0.25">
      <c r="AD3878" s="37"/>
    </row>
    <row r="3879" spans="30:30" x14ac:dyDescent="0.25">
      <c r="AD3879" s="37"/>
    </row>
    <row r="3880" spans="30:30" x14ac:dyDescent="0.25">
      <c r="AD3880" s="37"/>
    </row>
    <row r="3881" spans="30:30" x14ac:dyDescent="0.25">
      <c r="AD3881" s="37"/>
    </row>
    <row r="3882" spans="30:30" x14ac:dyDescent="0.25">
      <c r="AD3882" s="37"/>
    </row>
    <row r="3883" spans="30:30" x14ac:dyDescent="0.25">
      <c r="AD3883" s="37"/>
    </row>
    <row r="3884" spans="30:30" x14ac:dyDescent="0.25">
      <c r="AD3884" s="37"/>
    </row>
    <row r="3885" spans="30:30" x14ac:dyDescent="0.25">
      <c r="AD3885" s="37"/>
    </row>
    <row r="3886" spans="30:30" x14ac:dyDescent="0.25">
      <c r="AD3886" s="37"/>
    </row>
    <row r="3887" spans="30:30" x14ac:dyDescent="0.25">
      <c r="AD3887" s="37"/>
    </row>
    <row r="3888" spans="30:30" x14ac:dyDescent="0.25">
      <c r="AD3888" s="37"/>
    </row>
    <row r="3889" spans="30:30" x14ac:dyDescent="0.25">
      <c r="AD3889" s="37"/>
    </row>
    <row r="3890" spans="30:30" x14ac:dyDescent="0.25">
      <c r="AD3890" s="37"/>
    </row>
    <row r="3891" spans="30:30" x14ac:dyDescent="0.25">
      <c r="AD3891" s="37"/>
    </row>
    <row r="3892" spans="30:30" x14ac:dyDescent="0.25">
      <c r="AD3892" s="37"/>
    </row>
    <row r="3893" spans="30:30" x14ac:dyDescent="0.25">
      <c r="AD3893" s="37"/>
    </row>
    <row r="3894" spans="30:30" x14ac:dyDescent="0.25">
      <c r="AD3894" s="37"/>
    </row>
    <row r="3895" spans="30:30" x14ac:dyDescent="0.25">
      <c r="AD3895" s="37"/>
    </row>
    <row r="3896" spans="30:30" x14ac:dyDescent="0.25">
      <c r="AD3896" s="37"/>
    </row>
    <row r="3897" spans="30:30" x14ac:dyDescent="0.25">
      <c r="AD3897" s="37"/>
    </row>
    <row r="3898" spans="30:30" x14ac:dyDescent="0.25">
      <c r="AD3898" s="37"/>
    </row>
    <row r="3899" spans="30:30" x14ac:dyDescent="0.25">
      <c r="AD3899" s="37"/>
    </row>
    <row r="3900" spans="30:30" x14ac:dyDescent="0.25">
      <c r="AD3900" s="37"/>
    </row>
    <row r="3901" spans="30:30" x14ac:dyDescent="0.25">
      <c r="AD3901" s="37"/>
    </row>
    <row r="3902" spans="30:30" x14ac:dyDescent="0.25">
      <c r="AD3902" s="37"/>
    </row>
    <row r="3903" spans="30:30" x14ac:dyDescent="0.25">
      <c r="AD3903" s="37"/>
    </row>
    <row r="3904" spans="30:30" x14ac:dyDescent="0.25">
      <c r="AD3904" s="37"/>
    </row>
    <row r="3905" spans="30:30" x14ac:dyDescent="0.25">
      <c r="AD3905" s="37"/>
    </row>
    <row r="3906" spans="30:30" x14ac:dyDescent="0.25">
      <c r="AD3906" s="37"/>
    </row>
    <row r="3907" spans="30:30" x14ac:dyDescent="0.25">
      <c r="AD3907" s="37"/>
    </row>
    <row r="3908" spans="30:30" x14ac:dyDescent="0.25">
      <c r="AD3908" s="37"/>
    </row>
    <row r="3909" spans="30:30" x14ac:dyDescent="0.25">
      <c r="AD3909" s="37"/>
    </row>
    <row r="3910" spans="30:30" x14ac:dyDescent="0.25">
      <c r="AD3910" s="37"/>
    </row>
    <row r="3911" spans="30:30" x14ac:dyDescent="0.25">
      <c r="AD3911" s="37"/>
    </row>
    <row r="3912" spans="30:30" x14ac:dyDescent="0.25">
      <c r="AD3912" s="37"/>
    </row>
    <row r="3913" spans="30:30" x14ac:dyDescent="0.25">
      <c r="AD3913" s="37"/>
    </row>
    <row r="3914" spans="30:30" x14ac:dyDescent="0.25">
      <c r="AD3914" s="37"/>
    </row>
    <row r="3915" spans="30:30" x14ac:dyDescent="0.25">
      <c r="AD3915" s="37"/>
    </row>
    <row r="3916" spans="30:30" x14ac:dyDescent="0.25">
      <c r="AD3916" s="37"/>
    </row>
    <row r="3917" spans="30:30" x14ac:dyDescent="0.25">
      <c r="AD3917" s="37"/>
    </row>
    <row r="3918" spans="30:30" x14ac:dyDescent="0.25">
      <c r="AD3918" s="37"/>
    </row>
    <row r="3919" spans="30:30" x14ac:dyDescent="0.25">
      <c r="AD3919" s="37"/>
    </row>
    <row r="3920" spans="30:30" x14ac:dyDescent="0.25">
      <c r="AD3920" s="37"/>
    </row>
    <row r="3921" spans="30:30" x14ac:dyDescent="0.25">
      <c r="AD3921" s="37"/>
    </row>
    <row r="3922" spans="30:30" x14ac:dyDescent="0.25">
      <c r="AD3922" s="37"/>
    </row>
    <row r="3923" spans="30:30" x14ac:dyDescent="0.25">
      <c r="AD3923" s="37"/>
    </row>
    <row r="3924" spans="30:30" x14ac:dyDescent="0.25">
      <c r="AD3924" s="37"/>
    </row>
    <row r="3925" spans="30:30" x14ac:dyDescent="0.25">
      <c r="AD3925" s="37"/>
    </row>
    <row r="3926" spans="30:30" x14ac:dyDescent="0.25">
      <c r="AD3926" s="37"/>
    </row>
    <row r="3927" spans="30:30" x14ac:dyDescent="0.25">
      <c r="AD3927" s="37"/>
    </row>
    <row r="3928" spans="30:30" x14ac:dyDescent="0.25">
      <c r="AD3928" s="37"/>
    </row>
    <row r="3929" spans="30:30" x14ac:dyDescent="0.25">
      <c r="AD3929" s="37"/>
    </row>
    <row r="3930" spans="30:30" x14ac:dyDescent="0.25">
      <c r="AD3930" s="37"/>
    </row>
    <row r="3931" spans="30:30" x14ac:dyDescent="0.25">
      <c r="AD3931" s="37"/>
    </row>
    <row r="3932" spans="30:30" x14ac:dyDescent="0.25">
      <c r="AD3932" s="37"/>
    </row>
    <row r="3933" spans="30:30" x14ac:dyDescent="0.25">
      <c r="AD3933" s="37"/>
    </row>
    <row r="3934" spans="30:30" x14ac:dyDescent="0.25">
      <c r="AD3934" s="37"/>
    </row>
    <row r="3935" spans="30:30" x14ac:dyDescent="0.25">
      <c r="AD3935" s="37"/>
    </row>
    <row r="3936" spans="30:30" x14ac:dyDescent="0.25">
      <c r="AD3936" s="37"/>
    </row>
    <row r="3937" spans="30:30" x14ac:dyDescent="0.25">
      <c r="AD3937" s="37"/>
    </row>
    <row r="3938" spans="30:30" x14ac:dyDescent="0.25">
      <c r="AD3938" s="37"/>
    </row>
    <row r="3939" spans="30:30" x14ac:dyDescent="0.25">
      <c r="AD3939" s="37"/>
    </row>
    <row r="3940" spans="30:30" x14ac:dyDescent="0.25">
      <c r="AD3940" s="37"/>
    </row>
    <row r="3941" spans="30:30" x14ac:dyDescent="0.25">
      <c r="AD3941" s="37"/>
    </row>
    <row r="3942" spans="30:30" x14ac:dyDescent="0.25">
      <c r="AD3942" s="37"/>
    </row>
    <row r="3943" spans="30:30" x14ac:dyDescent="0.25">
      <c r="AD3943" s="37"/>
    </row>
    <row r="3944" spans="30:30" x14ac:dyDescent="0.25">
      <c r="AD3944" s="37"/>
    </row>
    <row r="3945" spans="30:30" x14ac:dyDescent="0.25">
      <c r="AD3945" s="37"/>
    </row>
    <row r="3946" spans="30:30" x14ac:dyDescent="0.25">
      <c r="AD3946" s="37"/>
    </row>
    <row r="3947" spans="30:30" x14ac:dyDescent="0.25">
      <c r="AD3947" s="37"/>
    </row>
    <row r="3948" spans="30:30" x14ac:dyDescent="0.25">
      <c r="AD3948" s="37"/>
    </row>
    <row r="3949" spans="30:30" x14ac:dyDescent="0.25">
      <c r="AD3949" s="37"/>
    </row>
    <row r="3950" spans="30:30" x14ac:dyDescent="0.25">
      <c r="AD3950" s="37"/>
    </row>
    <row r="3951" spans="30:30" x14ac:dyDescent="0.25">
      <c r="AD3951" s="37"/>
    </row>
    <row r="3952" spans="30:30" x14ac:dyDescent="0.25">
      <c r="AD3952" s="37"/>
    </row>
    <row r="3953" spans="30:30" x14ac:dyDescent="0.25">
      <c r="AD3953" s="37"/>
    </row>
    <row r="3954" spans="30:30" x14ac:dyDescent="0.25">
      <c r="AD3954" s="37"/>
    </row>
    <row r="3955" spans="30:30" x14ac:dyDescent="0.25">
      <c r="AD3955" s="37"/>
    </row>
    <row r="3956" spans="30:30" x14ac:dyDescent="0.25">
      <c r="AD3956" s="37"/>
    </row>
    <row r="3957" spans="30:30" x14ac:dyDescent="0.25">
      <c r="AD3957" s="37"/>
    </row>
    <row r="3958" spans="30:30" x14ac:dyDescent="0.25">
      <c r="AD3958" s="37"/>
    </row>
    <row r="3959" spans="30:30" x14ac:dyDescent="0.25">
      <c r="AD3959" s="37"/>
    </row>
    <row r="3960" spans="30:30" x14ac:dyDescent="0.25">
      <c r="AD3960" s="37"/>
    </row>
    <row r="3961" spans="30:30" x14ac:dyDescent="0.25">
      <c r="AD3961" s="37"/>
    </row>
    <row r="3962" spans="30:30" x14ac:dyDescent="0.25">
      <c r="AD3962" s="37"/>
    </row>
    <row r="3963" spans="30:30" x14ac:dyDescent="0.25">
      <c r="AD3963" s="37"/>
    </row>
    <row r="3964" spans="30:30" x14ac:dyDescent="0.25">
      <c r="AD3964" s="37"/>
    </row>
    <row r="3965" spans="30:30" x14ac:dyDescent="0.25">
      <c r="AD3965" s="37"/>
    </row>
    <row r="3966" spans="30:30" x14ac:dyDescent="0.25">
      <c r="AD3966" s="37"/>
    </row>
    <row r="3967" spans="30:30" x14ac:dyDescent="0.25">
      <c r="AD3967" s="37"/>
    </row>
    <row r="3968" spans="30:30" x14ac:dyDescent="0.25">
      <c r="AD3968" s="37"/>
    </row>
    <row r="3969" spans="30:30" x14ac:dyDescent="0.25">
      <c r="AD3969" s="37"/>
    </row>
    <row r="3970" spans="30:30" x14ac:dyDescent="0.25">
      <c r="AD3970" s="37"/>
    </row>
    <row r="3971" spans="30:30" x14ac:dyDescent="0.25">
      <c r="AD3971" s="37"/>
    </row>
    <row r="3972" spans="30:30" x14ac:dyDescent="0.25">
      <c r="AD3972" s="37"/>
    </row>
    <row r="3973" spans="30:30" x14ac:dyDescent="0.25">
      <c r="AD3973" s="37"/>
    </row>
    <row r="3974" spans="30:30" x14ac:dyDescent="0.25">
      <c r="AD3974" s="37"/>
    </row>
    <row r="3975" spans="30:30" x14ac:dyDescent="0.25">
      <c r="AD3975" s="37"/>
    </row>
    <row r="3976" spans="30:30" x14ac:dyDescent="0.25">
      <c r="AD3976" s="37"/>
    </row>
    <row r="3977" spans="30:30" x14ac:dyDescent="0.25">
      <c r="AD3977" s="3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E5A3F-C423-4743-ABB1-94358FE2189F}">
  <dimension ref="A1:M11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20" sqref="K20"/>
    </sheetView>
  </sheetViews>
  <sheetFormatPr defaultRowHeight="15" x14ac:dyDescent="0.25"/>
  <cols>
    <col min="2" max="2" width="18.28515625" bestFit="1" customWidth="1"/>
    <col min="3" max="3" width="29.42578125" bestFit="1" customWidth="1"/>
    <col min="4" max="4" width="19.28515625" bestFit="1" customWidth="1"/>
    <col min="10" max="10" width="28.5703125" bestFit="1" customWidth="1"/>
    <col min="11" max="11" width="29" bestFit="1" customWidth="1"/>
  </cols>
  <sheetData>
    <row r="1" spans="1:9" x14ac:dyDescent="0.25">
      <c r="B1" t="s">
        <v>169</v>
      </c>
      <c r="C1" t="s">
        <v>170</v>
      </c>
    </row>
    <row r="2" spans="1:9" x14ac:dyDescent="0.25">
      <c r="A2" s="1">
        <v>2004</v>
      </c>
      <c r="B2" s="10">
        <v>3.3545902486890281E-2</v>
      </c>
      <c r="C2" s="10">
        <v>-6.3027936075887483E-2</v>
      </c>
      <c r="E2" s="46"/>
      <c r="H2" s="1"/>
      <c r="I2" s="1"/>
    </row>
    <row r="3" spans="1:9" x14ac:dyDescent="0.25">
      <c r="A3" s="1"/>
      <c r="B3" s="10">
        <v>4.7295446834775573E-2</v>
      </c>
      <c r="C3" s="10">
        <v>-4.6123616514402992E-2</v>
      </c>
      <c r="E3" s="46"/>
      <c r="H3" s="1"/>
      <c r="I3" s="1"/>
    </row>
    <row r="4" spans="1:9" x14ac:dyDescent="0.25">
      <c r="A4" s="1"/>
      <c r="B4" s="10">
        <v>4.7882509007402305E-2</v>
      </c>
      <c r="C4" s="10">
        <v>-4.1925955721038716E-2</v>
      </c>
      <c r="E4" s="46"/>
      <c r="H4" s="1"/>
      <c r="I4" s="1"/>
    </row>
    <row r="5" spans="1:9" x14ac:dyDescent="0.25">
      <c r="A5" s="1"/>
      <c r="B5" s="10">
        <v>5.1105949881330819E-2</v>
      </c>
      <c r="C5" s="10">
        <v>-3.2088382818734211E-2</v>
      </c>
      <c r="E5" s="46"/>
      <c r="H5" s="1"/>
      <c r="I5" s="1"/>
    </row>
    <row r="6" spans="1:9" x14ac:dyDescent="0.25">
      <c r="A6" s="1">
        <v>2005</v>
      </c>
      <c r="B6" s="10">
        <v>4.3805340476613219E-2</v>
      </c>
      <c r="C6" s="10">
        <v>-3.364088484613955E-2</v>
      </c>
      <c r="E6" s="46"/>
      <c r="H6" s="1"/>
      <c r="I6" s="1"/>
    </row>
    <row r="7" spans="1:9" x14ac:dyDescent="0.25">
      <c r="A7" s="1"/>
      <c r="B7" s="10">
        <v>6.9712770400523788E-2</v>
      </c>
      <c r="C7" s="10">
        <v>1.005364767373068E-2</v>
      </c>
      <c r="E7" s="46"/>
      <c r="H7" s="1"/>
      <c r="I7" s="1"/>
    </row>
    <row r="8" spans="1:9" x14ac:dyDescent="0.25">
      <c r="A8" s="1"/>
      <c r="B8" s="10">
        <v>9.1978241079648415E-2</v>
      </c>
      <c r="C8" s="10">
        <v>5.8179344944734791E-2</v>
      </c>
      <c r="E8" s="46"/>
      <c r="H8" s="1"/>
      <c r="I8" s="1"/>
    </row>
    <row r="9" spans="1:9" x14ac:dyDescent="0.25">
      <c r="A9" s="1"/>
      <c r="B9" s="10">
        <v>2.4671809788794737E-2</v>
      </c>
      <c r="C9" s="10">
        <v>6.3908634033229175E-2</v>
      </c>
      <c r="E9" s="46"/>
      <c r="H9" s="1"/>
      <c r="I9" s="1"/>
    </row>
    <row r="10" spans="1:9" x14ac:dyDescent="0.25">
      <c r="A10" s="1">
        <v>2006</v>
      </c>
      <c r="B10" s="10">
        <v>6.7698119405436477E-2</v>
      </c>
      <c r="C10" s="10">
        <v>8.0356751484379374E-2</v>
      </c>
      <c r="E10" s="46"/>
      <c r="H10" s="1"/>
      <c r="I10" s="1"/>
    </row>
    <row r="11" spans="1:9" x14ac:dyDescent="0.25">
      <c r="A11" s="1"/>
      <c r="B11" s="10">
        <v>4.5992930187642021E-2</v>
      </c>
      <c r="C11" s="10">
        <v>8.0574384231508173E-2</v>
      </c>
      <c r="E11" s="46"/>
      <c r="H11" s="1"/>
      <c r="I11" s="1"/>
    </row>
    <row r="12" spans="1:9" x14ac:dyDescent="0.25">
      <c r="A12" s="1"/>
      <c r="B12" s="10">
        <v>2.5510560718645808E-2</v>
      </c>
      <c r="C12" s="10">
        <v>7.9653666244825269E-2</v>
      </c>
      <c r="E12" s="46"/>
      <c r="H12" s="1"/>
      <c r="I12" s="1"/>
    </row>
    <row r="13" spans="1:9" x14ac:dyDescent="0.25">
      <c r="A13" s="1"/>
      <c r="B13" s="10">
        <v>4.1602183101761663E-2</v>
      </c>
      <c r="C13" s="10">
        <v>0.11920440293697503</v>
      </c>
      <c r="E13" s="46"/>
      <c r="H13" s="1"/>
      <c r="I13" s="1"/>
    </row>
    <row r="14" spans="1:9" x14ac:dyDescent="0.25">
      <c r="A14" s="1">
        <v>2007</v>
      </c>
      <c r="B14" s="10">
        <v>-5.7740761120471273E-2</v>
      </c>
      <c r="C14" s="10">
        <v>3.3382726135679358E-2</v>
      </c>
      <c r="E14" s="46"/>
      <c r="H14" s="1"/>
      <c r="I14" s="1"/>
    </row>
    <row r="15" spans="1:9" x14ac:dyDescent="0.25">
      <c r="A15" s="1"/>
      <c r="B15" s="10">
        <v>9.1204335256498507E-3</v>
      </c>
      <c r="C15" s="10">
        <v>0.11437895731206539</v>
      </c>
      <c r="E15" s="46"/>
      <c r="H15" s="1"/>
      <c r="I15" s="1"/>
    </row>
    <row r="16" spans="1:9" x14ac:dyDescent="0.25">
      <c r="A16" s="1"/>
      <c r="B16" s="10">
        <v>-4.1762834508140478E-3</v>
      </c>
      <c r="C16" s="10">
        <v>0.12113981822389337</v>
      </c>
      <c r="E16" s="46"/>
      <c r="H16" s="1"/>
      <c r="I16" s="1"/>
    </row>
    <row r="17" spans="1:9" x14ac:dyDescent="0.25">
      <c r="A17" s="1"/>
      <c r="B17" s="10">
        <v>-4.5456818926196803E-2</v>
      </c>
      <c r="C17" s="10">
        <v>9.6756690148821364E-2</v>
      </c>
      <c r="E17" s="46"/>
      <c r="H17" s="1"/>
      <c r="I17" s="1"/>
    </row>
    <row r="18" spans="1:9" x14ac:dyDescent="0.25">
      <c r="A18" s="1">
        <v>2008</v>
      </c>
      <c r="B18" s="10">
        <v>-4.9815310583211904E-2</v>
      </c>
      <c r="C18" s="10">
        <v>0.10434045326649324</v>
      </c>
      <c r="E18" s="46"/>
      <c r="H18" s="1"/>
      <c r="I18" s="1"/>
    </row>
    <row r="19" spans="1:9" x14ac:dyDescent="0.25">
      <c r="A19" s="1"/>
      <c r="B19" s="10">
        <v>-9.2318742606050358E-2</v>
      </c>
      <c r="C19" s="10">
        <v>7.1615716534237331E-2</v>
      </c>
      <c r="E19" s="46"/>
      <c r="H19" s="1"/>
      <c r="I19" s="1"/>
    </row>
    <row r="20" spans="1:9" x14ac:dyDescent="0.25">
      <c r="A20" s="1"/>
      <c r="B20" s="10">
        <v>-0.10857307529390524</v>
      </c>
      <c r="C20" s="10">
        <v>5.7510654684768764E-2</v>
      </c>
      <c r="E20" s="46"/>
      <c r="H20" s="1"/>
      <c r="I20" s="1"/>
    </row>
    <row r="21" spans="1:9" x14ac:dyDescent="0.25">
      <c r="A21" s="1"/>
      <c r="B21" s="10">
        <v>-0.17240742172254703</v>
      </c>
      <c r="C21" s="10">
        <v>-1.0582332978565558E-2</v>
      </c>
      <c r="E21" s="46"/>
      <c r="H21" s="1"/>
      <c r="I21" s="1"/>
    </row>
    <row r="22" spans="1:9" x14ac:dyDescent="0.25">
      <c r="A22" s="1">
        <v>2009</v>
      </c>
      <c r="B22" s="10">
        <v>-0.29295116169836261</v>
      </c>
      <c r="C22" s="10">
        <v>-0.15536394485313454</v>
      </c>
      <c r="E22" s="46"/>
      <c r="H22" s="1"/>
      <c r="I22" s="1"/>
    </row>
    <row r="23" spans="1:9" x14ac:dyDescent="0.25">
      <c r="A23" s="1"/>
      <c r="B23" s="10">
        <v>-0.2033055784020282</v>
      </c>
      <c r="C23" s="10">
        <v>-0.10587479910266816</v>
      </c>
      <c r="E23" s="46"/>
      <c r="H23" s="1"/>
      <c r="I23" s="1"/>
    </row>
    <row r="24" spans="1:9" x14ac:dyDescent="0.25">
      <c r="A24" s="1"/>
      <c r="B24" s="10">
        <v>-0.16916589269665452</v>
      </c>
      <c r="C24" s="10">
        <v>-0.10406785647239765</v>
      </c>
      <c r="E24" s="46"/>
      <c r="H24" s="1"/>
      <c r="I24" s="1"/>
    </row>
    <row r="25" spans="1:9" x14ac:dyDescent="0.25">
      <c r="A25" s="1"/>
      <c r="B25" s="10">
        <v>-0.11316914179908942</v>
      </c>
      <c r="C25" s="10">
        <v>-7.4004686403627007E-2</v>
      </c>
      <c r="E25" s="46"/>
      <c r="H25" s="1"/>
      <c r="I25" s="1"/>
    </row>
    <row r="26" spans="1:9" x14ac:dyDescent="0.25">
      <c r="A26" s="1">
        <v>2010</v>
      </c>
      <c r="B26" s="10">
        <v>-0.12161578484553826</v>
      </c>
      <c r="C26" s="10">
        <v>-0.11191378445885965</v>
      </c>
      <c r="E26" s="46"/>
      <c r="H26" s="1"/>
      <c r="I26" s="1"/>
    </row>
    <row r="27" spans="1:9" x14ac:dyDescent="0.25">
      <c r="A27" s="1"/>
      <c r="B27" s="10">
        <v>-8.480745755188103E-2</v>
      </c>
      <c r="C27" s="10">
        <v>-0.10193575898292033</v>
      </c>
      <c r="E27" s="46"/>
      <c r="H27" s="1"/>
      <c r="I27" s="1"/>
    </row>
    <row r="28" spans="1:9" x14ac:dyDescent="0.25">
      <c r="A28" s="1"/>
      <c r="B28" s="10">
        <v>-4.6490183101698654E-2</v>
      </c>
      <c r="C28" s="10">
        <v>-8.4579180067711549E-2</v>
      </c>
      <c r="E28" s="46"/>
      <c r="H28" s="1"/>
      <c r="I28" s="1"/>
    </row>
    <row r="29" spans="1:9" x14ac:dyDescent="0.25">
      <c r="A29" s="1"/>
      <c r="B29" s="10">
        <v>-1.9068993288590606E-2</v>
      </c>
      <c r="C29" s="10">
        <v>-4.7058424989302461E-2</v>
      </c>
      <c r="E29" s="46"/>
      <c r="H29" s="1"/>
      <c r="I29" s="1"/>
    </row>
    <row r="30" spans="1:9" x14ac:dyDescent="0.25">
      <c r="A30" s="1">
        <v>2011</v>
      </c>
      <c r="B30" s="10">
        <v>4.9319698187026235E-3</v>
      </c>
      <c r="C30" s="10">
        <v>-5.7121984732625461E-2</v>
      </c>
      <c r="E30" s="46"/>
      <c r="H30" s="1"/>
      <c r="I30" s="1"/>
    </row>
    <row r="31" spans="1:9" x14ac:dyDescent="0.25">
      <c r="A31" s="1"/>
      <c r="B31" s="10">
        <v>3.3587697751515877E-2</v>
      </c>
      <c r="C31" s="10">
        <v>-3.4129702626406799E-2</v>
      </c>
      <c r="E31" s="46"/>
      <c r="H31" s="1"/>
      <c r="I31" s="1"/>
    </row>
    <row r="32" spans="1:9" x14ac:dyDescent="0.25">
      <c r="A32" s="1"/>
      <c r="B32" s="10">
        <v>4.4360807230025424E-2</v>
      </c>
      <c r="C32" s="10">
        <v>-2.7870396718808022E-2</v>
      </c>
      <c r="E32" s="46"/>
      <c r="H32" s="1"/>
      <c r="I32" s="1"/>
    </row>
    <row r="33" spans="1:13" x14ac:dyDescent="0.25">
      <c r="A33" s="1"/>
      <c r="B33" s="10">
        <v>8.4813703236825813E-2</v>
      </c>
      <c r="C33" s="10">
        <v>2.1750972085291576E-2</v>
      </c>
      <c r="E33" s="46"/>
      <c r="H33" s="1"/>
      <c r="I33" s="1"/>
    </row>
    <row r="34" spans="1:13" x14ac:dyDescent="0.25">
      <c r="A34" s="1">
        <v>2012</v>
      </c>
      <c r="B34" s="10">
        <v>6.4969300587293111E-2</v>
      </c>
      <c r="C34" s="10">
        <v>1.9973495161911803E-3</v>
      </c>
      <c r="E34" s="46"/>
      <c r="H34" s="1"/>
      <c r="I34" s="1"/>
    </row>
    <row r="35" spans="1:13" x14ac:dyDescent="0.25">
      <c r="A35" s="1"/>
      <c r="B35" s="10">
        <v>6.8036241263266892E-2</v>
      </c>
      <c r="C35" s="10">
        <v>8.0766695402802492E-3</v>
      </c>
      <c r="E35" s="46"/>
      <c r="H35" s="1"/>
      <c r="I35" s="1"/>
    </row>
    <row r="36" spans="1:13" x14ac:dyDescent="0.25">
      <c r="A36" s="1"/>
      <c r="B36" s="10">
        <v>4.258931805108758E-2</v>
      </c>
      <c r="C36" s="10">
        <v>-2.2893471815708361E-2</v>
      </c>
      <c r="E36" s="46"/>
      <c r="H36" s="1"/>
      <c r="I36" s="1"/>
    </row>
    <row r="37" spans="1:13" x14ac:dyDescent="0.25">
      <c r="A37" s="1"/>
      <c r="B37" s="10">
        <v>4.9956112217683403E-2</v>
      </c>
      <c r="C37" s="10">
        <v>-1.702100564225309E-2</v>
      </c>
      <c r="E37" s="46"/>
      <c r="H37" s="1"/>
      <c r="I37" s="1"/>
    </row>
    <row r="38" spans="1:13" x14ac:dyDescent="0.25">
      <c r="A38" s="1">
        <v>2013</v>
      </c>
      <c r="B38" s="10">
        <v>4.8139693219592293E-2</v>
      </c>
      <c r="C38" s="10">
        <v>-2.138982988458028E-2</v>
      </c>
      <c r="D38" s="46"/>
      <c r="E38" s="46"/>
      <c r="F38" s="10"/>
      <c r="H38" s="1"/>
      <c r="M38" s="47"/>
    </row>
    <row r="39" spans="1:13" x14ac:dyDescent="0.25">
      <c r="A39" s="1"/>
      <c r="B39" s="10">
        <v>7.413238026351246E-2</v>
      </c>
      <c r="C39" s="10">
        <v>1.1714967865145347E-2</v>
      </c>
      <c r="D39" s="46"/>
      <c r="E39" s="46"/>
      <c r="F39" s="10"/>
      <c r="H39" s="1"/>
      <c r="M39" s="47"/>
    </row>
    <row r="40" spans="1:13" x14ac:dyDescent="0.25">
      <c r="A40" s="1"/>
      <c r="B40" s="10">
        <v>2.9114144246965332E-2</v>
      </c>
      <c r="C40" s="10">
        <v>-4.2969961142536428E-2</v>
      </c>
      <c r="D40" s="46"/>
      <c r="E40" s="46"/>
      <c r="F40" s="10"/>
      <c r="H40" s="1"/>
      <c r="M40" s="47"/>
    </row>
    <row r="41" spans="1:13" x14ac:dyDescent="0.25">
      <c r="A41" s="1"/>
      <c r="B41" s="10">
        <v>4.7201669904517837E-2</v>
      </c>
      <c r="C41" s="10">
        <v>-2.532804804529366E-2</v>
      </c>
      <c r="D41" s="46"/>
      <c r="E41" s="46"/>
      <c r="F41" s="10"/>
      <c r="H41" s="1"/>
      <c r="M41" s="47"/>
    </row>
    <row r="42" spans="1:13" x14ac:dyDescent="0.25">
      <c r="A42" s="1">
        <v>2014</v>
      </c>
      <c r="B42" s="10">
        <v>5.6349116401816578E-2</v>
      </c>
      <c r="C42" s="10">
        <v>-1.4265394599815269E-2</v>
      </c>
      <c r="D42" s="46"/>
      <c r="E42" s="46"/>
      <c r="F42" s="10"/>
      <c r="H42" s="1"/>
      <c r="M42" s="47"/>
    </row>
    <row r="43" spans="1:13" x14ac:dyDescent="0.25">
      <c r="A43" s="1"/>
      <c r="B43" s="10">
        <v>4.5857769404519536E-2</v>
      </c>
      <c r="C43" s="10">
        <v>-2.6557741018754435E-2</v>
      </c>
      <c r="D43" s="46"/>
      <c r="E43" s="46"/>
      <c r="F43" s="10"/>
      <c r="H43" s="1"/>
      <c r="M43" s="47"/>
    </row>
    <row r="44" spans="1:13" x14ac:dyDescent="0.25">
      <c r="A44" s="1"/>
      <c r="B44" s="10">
        <v>6.9057550870668255E-2</v>
      </c>
      <c r="C44" s="10">
        <v>4.6064816820938484E-3</v>
      </c>
      <c r="D44" s="46"/>
      <c r="E44" s="46"/>
      <c r="F44" s="10"/>
      <c r="H44" s="1"/>
      <c r="M44" s="47"/>
    </row>
    <row r="45" spans="1:13" x14ac:dyDescent="0.25">
      <c r="A45" s="1"/>
      <c r="B45" s="10">
        <v>4.272436301715439E-2</v>
      </c>
      <c r="C45" s="10">
        <v>-2.3449290624062129E-2</v>
      </c>
      <c r="D45" s="46"/>
      <c r="E45" s="46"/>
      <c r="F45" s="10"/>
      <c r="H45" s="1"/>
      <c r="M45" s="47"/>
    </row>
    <row r="46" spans="1:13" x14ac:dyDescent="0.25">
      <c r="A46" s="1">
        <v>2015</v>
      </c>
      <c r="B46" s="10">
        <v>5.3782655328277022E-2</v>
      </c>
      <c r="C46" s="10">
        <v>-7.7012010496126408E-3</v>
      </c>
      <c r="D46" s="46"/>
      <c r="E46" s="46"/>
      <c r="F46" s="10"/>
      <c r="H46" s="1"/>
      <c r="M46" s="47"/>
    </row>
    <row r="47" spans="1:13" x14ac:dyDescent="0.25">
      <c r="A47" s="1"/>
      <c r="B47" s="10">
        <v>4.9040253535783548E-2</v>
      </c>
      <c r="C47" s="10">
        <v>-9.0251025501473896E-3</v>
      </c>
      <c r="D47" s="46"/>
      <c r="E47" s="46"/>
      <c r="F47" s="10"/>
      <c r="H47" s="1"/>
      <c r="M47" s="47"/>
    </row>
    <row r="48" spans="1:13" x14ac:dyDescent="0.25">
      <c r="A48" s="1"/>
      <c r="B48" s="10">
        <v>4.1332207524157991E-2</v>
      </c>
      <c r="C48" s="10">
        <v>-1.4515136794234485E-2</v>
      </c>
      <c r="D48" s="46"/>
      <c r="E48" s="46"/>
      <c r="F48" s="10"/>
      <c r="H48" s="1"/>
      <c r="M48" s="47"/>
    </row>
    <row r="49" spans="1:13" x14ac:dyDescent="0.25">
      <c r="A49" s="1"/>
      <c r="B49" s="10">
        <v>5.7624305405210366E-2</v>
      </c>
      <c r="C49" s="10">
        <v>1.0889342352931528E-2</v>
      </c>
      <c r="D49" s="46"/>
      <c r="E49" s="46"/>
      <c r="F49" s="10"/>
      <c r="H49" s="1"/>
      <c r="M49" s="47"/>
    </row>
    <row r="50" spans="1:13" x14ac:dyDescent="0.25">
      <c r="A50" s="1">
        <v>2016</v>
      </c>
      <c r="B50" s="10">
        <v>4.7977553358964198E-2</v>
      </c>
      <c r="C50" s="10">
        <v>7.7925119614736292E-3</v>
      </c>
      <c r="D50" s="46"/>
      <c r="E50" s="46"/>
      <c r="F50" s="10"/>
      <c r="H50" s="1"/>
      <c r="M50" s="47"/>
    </row>
    <row r="51" spans="1:13" x14ac:dyDescent="0.25">
      <c r="A51" s="1"/>
      <c r="B51" s="10">
        <v>5.4144417433702477E-2</v>
      </c>
      <c r="C51" s="10">
        <v>2.4200199181508498E-2</v>
      </c>
      <c r="D51" s="46"/>
      <c r="E51" s="46"/>
      <c r="F51" s="10"/>
      <c r="H51" s="1"/>
      <c r="M51" s="47"/>
    </row>
    <row r="52" spans="1:13" x14ac:dyDescent="0.25">
      <c r="A52" s="1"/>
      <c r="B52" s="10">
        <v>2.5124535185574965E-2</v>
      </c>
      <c r="C52" s="10">
        <v>-1.8976553269820385E-3</v>
      </c>
      <c r="D52" s="46"/>
      <c r="E52" s="46"/>
      <c r="F52" s="10"/>
      <c r="H52" s="1"/>
      <c r="M52" s="47"/>
    </row>
    <row r="53" spans="1:13" x14ac:dyDescent="0.25">
      <c r="A53" s="1"/>
      <c r="B53" s="10">
        <v>4.2829169900714045E-2</v>
      </c>
      <c r="C53" s="10">
        <v>2.5611446827358473E-2</v>
      </c>
      <c r="D53" s="46"/>
      <c r="E53" s="46"/>
      <c r="F53" s="10"/>
      <c r="H53" s="1"/>
      <c r="M53" s="47"/>
    </row>
    <row r="54" spans="1:13" x14ac:dyDescent="0.25">
      <c r="A54" s="1">
        <v>2017</v>
      </c>
      <c r="B54" s="10">
        <v>1.971394194105984E-2</v>
      </c>
      <c r="C54" s="10">
        <v>6.7719081554824924E-3</v>
      </c>
      <c r="D54" s="46"/>
      <c r="E54" s="46"/>
      <c r="F54" s="10"/>
      <c r="H54" s="1"/>
      <c r="M54" s="47"/>
    </row>
    <row r="55" spans="1:13" x14ac:dyDescent="0.25">
      <c r="A55" s="1"/>
      <c r="B55" s="10">
        <v>4.6371395676419701E-2</v>
      </c>
      <c r="C55" s="10">
        <v>4.6062921103947468E-2</v>
      </c>
      <c r="D55" s="46"/>
      <c r="E55" s="46"/>
      <c r="F55" s="10"/>
      <c r="H55" s="1"/>
      <c r="M55" s="47"/>
    </row>
    <row r="56" spans="1:13" x14ac:dyDescent="0.25">
      <c r="A56" s="1"/>
      <c r="B56" s="10">
        <v>3.1252347442226949E-2</v>
      </c>
      <c r="C56" s="10">
        <v>4.082525107396822E-2</v>
      </c>
      <c r="D56" s="46"/>
      <c r="E56" s="46"/>
      <c r="F56" s="10"/>
      <c r="H56" s="1"/>
      <c r="M56" s="47"/>
    </row>
    <row r="57" spans="1:13" x14ac:dyDescent="0.25">
      <c r="A57" s="1"/>
      <c r="B57" s="10">
        <v>1.5893182510166377E-2</v>
      </c>
      <c r="C57" s="10">
        <v>3.2796884209706861E-2</v>
      </c>
      <c r="D57" s="46"/>
      <c r="E57" s="46"/>
      <c r="F57" s="10"/>
      <c r="H57" s="1"/>
      <c r="M57" s="47"/>
    </row>
    <row r="58" spans="1:13" x14ac:dyDescent="0.25">
      <c r="A58" s="1">
        <v>2018</v>
      </c>
      <c r="B58" s="10">
        <v>3.8593904419311886E-3</v>
      </c>
      <c r="C58" s="10">
        <v>2.5957208742328267E-2</v>
      </c>
      <c r="D58" s="46"/>
      <c r="E58" s="46"/>
      <c r="F58" s="10"/>
      <c r="H58" s="1"/>
      <c r="M58" s="47"/>
    </row>
    <row r="59" spans="1:13" x14ac:dyDescent="0.25">
      <c r="A59" s="1"/>
      <c r="B59" s="10">
        <v>2.6202971900620323E-2</v>
      </c>
      <c r="C59" s="10">
        <v>5.8592480792284081E-2</v>
      </c>
      <c r="D59" s="46"/>
      <c r="E59" s="46"/>
      <c r="F59" s="10"/>
      <c r="H59" s="1"/>
      <c r="M59" s="47"/>
    </row>
    <row r="60" spans="1:13" x14ac:dyDescent="0.25">
      <c r="A60" s="1"/>
      <c r="B60" s="10">
        <v>-1.3010876279389802E-2</v>
      </c>
      <c r="C60" s="10">
        <v>2.3042936554445174E-2</v>
      </c>
      <c r="D60" s="46"/>
      <c r="E60" s="46"/>
      <c r="F60" s="10"/>
      <c r="H60" s="1"/>
      <c r="M60" s="47"/>
    </row>
    <row r="61" spans="1:13" x14ac:dyDescent="0.25">
      <c r="A61" s="1"/>
      <c r="B61" s="10">
        <v>-8.5908670699836494E-3</v>
      </c>
      <c r="C61" s="10">
        <v>3.0674401644880448E-2</v>
      </c>
      <c r="D61" s="46"/>
      <c r="E61" s="46"/>
      <c r="F61" s="10"/>
      <c r="H61" s="1"/>
      <c r="M61" s="47"/>
    </row>
    <row r="62" spans="1:13" x14ac:dyDescent="0.25">
      <c r="A62" s="1">
        <v>2019</v>
      </c>
      <c r="B62" s="10">
        <v>-5.4449003460496678E-2</v>
      </c>
      <c r="C62" s="10">
        <v>-2.0775896182502133E-2</v>
      </c>
      <c r="D62" s="46"/>
      <c r="E62" s="46"/>
      <c r="F62" s="10"/>
      <c r="H62" s="1"/>
      <c r="M62" s="47"/>
    </row>
    <row r="63" spans="1:13" x14ac:dyDescent="0.25">
      <c r="A63" s="1"/>
      <c r="B63" s="10">
        <v>-1.2678506461544106E-2</v>
      </c>
      <c r="C63" s="10">
        <v>2.0998478776809135E-2</v>
      </c>
      <c r="D63" s="46"/>
      <c r="E63" s="46"/>
      <c r="F63" s="10"/>
      <c r="H63" s="1"/>
      <c r="M63" s="47"/>
    </row>
    <row r="64" spans="1:13" x14ac:dyDescent="0.25">
      <c r="A64" s="1"/>
      <c r="B64" s="10">
        <v>-1.5439137415164563E-2</v>
      </c>
      <c r="C64" s="10">
        <v>1.8797524429170834E-2</v>
      </c>
      <c r="D64" s="46"/>
      <c r="E64" s="46"/>
      <c r="F64" s="10"/>
      <c r="H64" s="1"/>
      <c r="M64" s="47"/>
    </row>
    <row r="65" spans="1:13" x14ac:dyDescent="0.25">
      <c r="A65" s="1"/>
      <c r="B65" s="10">
        <v>-2.6092990766343083E-2</v>
      </c>
      <c r="C65" s="10">
        <v>6.0817865150765661E-3</v>
      </c>
      <c r="D65" s="46"/>
      <c r="E65" s="46"/>
      <c r="F65" s="10"/>
      <c r="H65" s="1"/>
      <c r="M65" s="47"/>
    </row>
    <row r="66" spans="1:13" x14ac:dyDescent="0.25">
      <c r="A66" s="1">
        <v>2020</v>
      </c>
      <c r="B66" s="10">
        <v>-4.4306042072385407E-2</v>
      </c>
      <c r="C66" s="10">
        <v>-1.9049468319250307E-2</v>
      </c>
      <c r="D66" s="46"/>
      <c r="E66" s="46"/>
      <c r="F66" s="10"/>
      <c r="H66" s="1"/>
      <c r="M66" s="47"/>
    </row>
    <row r="67" spans="1:13" x14ac:dyDescent="0.25">
      <c r="A67" s="1"/>
      <c r="B67" s="10">
        <v>-7.8362506783738461E-2</v>
      </c>
      <c r="C67" s="10">
        <v>-6.9340702884693808E-2</v>
      </c>
      <c r="D67" s="46"/>
      <c r="E67" s="46"/>
      <c r="F67" s="10"/>
      <c r="H67" s="1"/>
      <c r="M67" s="47"/>
    </row>
    <row r="68" spans="1:13" x14ac:dyDescent="0.25">
      <c r="A68" s="1"/>
      <c r="B68" s="10">
        <v>-3.9243717720517157E-2</v>
      </c>
      <c r="C68" s="10">
        <v>-4.0394883508189497E-2</v>
      </c>
      <c r="D68" s="46"/>
      <c r="E68" s="46"/>
      <c r="F68" s="10"/>
      <c r="H68" s="1"/>
      <c r="M68" s="47"/>
    </row>
    <row r="69" spans="1:13" x14ac:dyDescent="0.25">
      <c r="A69" s="1"/>
      <c r="B69" s="10">
        <v>-3.3991410956875523E-2</v>
      </c>
      <c r="C69" s="10">
        <v>-4.5023518545264346E-2</v>
      </c>
      <c r="D69" s="46"/>
      <c r="E69" s="46"/>
      <c r="F69" s="10"/>
      <c r="H69" s="1"/>
      <c r="M69" s="47"/>
    </row>
    <row r="70" spans="1:13" x14ac:dyDescent="0.25">
      <c r="A70" s="1">
        <v>2021</v>
      </c>
      <c r="B70" s="10">
        <v>-2.6478732762572635E-2</v>
      </c>
      <c r="C70" s="10">
        <v>-4.6645062163306758E-2</v>
      </c>
      <c r="D70" s="46"/>
      <c r="E70" s="46"/>
      <c r="F70" s="10"/>
      <c r="H70" s="1"/>
      <c r="M70" s="47"/>
    </row>
    <row r="71" spans="1:13" x14ac:dyDescent="0.25">
      <c r="A71" s="1"/>
      <c r="B71" s="10">
        <v>-1.42734025896675E-3</v>
      </c>
      <c r="C71" s="10">
        <v>-2.4834759277648725E-2</v>
      </c>
      <c r="D71" s="46"/>
      <c r="E71" s="46"/>
      <c r="F71" s="10"/>
      <c r="H71" s="1"/>
      <c r="M71" s="47"/>
    </row>
    <row r="72" spans="1:13" x14ac:dyDescent="0.25">
      <c r="A72" s="1"/>
      <c r="B72" s="10">
        <v>1.6323166187664436E-2</v>
      </c>
      <c r="C72" s="10">
        <v>-5.9971338196068789E-3</v>
      </c>
      <c r="D72" s="46"/>
      <c r="E72" s="46"/>
      <c r="F72" s="10"/>
      <c r="H72" s="1"/>
      <c r="M72" s="47"/>
    </row>
    <row r="73" spans="1:13" x14ac:dyDescent="0.25">
      <c r="A73" s="1"/>
      <c r="B73" s="10">
        <v>3.5600106378764991E-2</v>
      </c>
      <c r="C73" s="10">
        <v>1.9732614305835099E-2</v>
      </c>
      <c r="D73" s="46"/>
      <c r="E73" s="46"/>
      <c r="F73" s="10"/>
      <c r="H73" s="1"/>
      <c r="M73" s="47"/>
    </row>
    <row r="74" spans="1:13" x14ac:dyDescent="0.25">
      <c r="A74" s="1">
        <v>2022</v>
      </c>
      <c r="B74" s="10">
        <v>1.409108223521224E-2</v>
      </c>
      <c r="C74" s="10">
        <v>-8.2153426292051464E-4</v>
      </c>
      <c r="D74" s="46"/>
      <c r="E74" s="46"/>
      <c r="F74" s="10"/>
      <c r="H74" s="1"/>
      <c r="M74" s="47"/>
    </row>
    <row r="75" spans="1:13" x14ac:dyDescent="0.25">
      <c r="A75" s="1"/>
      <c r="B75" s="10">
        <v>2.574590650420696E-2</v>
      </c>
      <c r="C75" s="10">
        <v>1.5642289284302648E-2</v>
      </c>
      <c r="D75" s="46"/>
      <c r="E75" s="46"/>
      <c r="F75" s="10"/>
      <c r="H75" s="1"/>
      <c r="M75" s="47"/>
    </row>
    <row r="76" spans="1:13" x14ac:dyDescent="0.25">
      <c r="A76" s="1"/>
      <c r="B76" s="10">
        <v>2.0999128385129059E-2</v>
      </c>
      <c r="C76" s="10">
        <v>1.4906716452378101E-2</v>
      </c>
      <c r="D76" s="46"/>
      <c r="E76" s="46"/>
      <c r="F76" s="10"/>
      <c r="H76" s="1"/>
      <c r="M76" s="47"/>
    </row>
    <row r="77" spans="1:13" x14ac:dyDescent="0.25">
      <c r="A77" s="1"/>
      <c r="B77" s="10">
        <v>2.6772769478879892E-2</v>
      </c>
      <c r="C77" s="10">
        <v>2.6773387428014123E-2</v>
      </c>
      <c r="D77" s="46"/>
      <c r="E77" s="46"/>
      <c r="H77" s="1"/>
      <c r="M77" s="47"/>
    </row>
    <row r="78" spans="1:13" x14ac:dyDescent="0.25">
      <c r="A78" s="1"/>
      <c r="B78" s="46"/>
      <c r="C78" s="3"/>
      <c r="D78" s="46"/>
      <c r="E78" s="46"/>
      <c r="H78" s="1"/>
      <c r="M78" s="47"/>
    </row>
    <row r="79" spans="1:13" x14ac:dyDescent="0.25">
      <c r="A79" s="1"/>
      <c r="B79" s="46"/>
      <c r="C79" s="3"/>
      <c r="D79" s="46"/>
      <c r="E79" s="46"/>
      <c r="H79" s="1"/>
      <c r="M79" s="47"/>
    </row>
    <row r="80" spans="1:13" x14ac:dyDescent="0.25">
      <c r="A80" s="1"/>
      <c r="B80" s="46"/>
      <c r="C80" s="3"/>
      <c r="D80" s="46"/>
      <c r="E80" s="46"/>
      <c r="H80" s="1"/>
      <c r="M80" s="47"/>
    </row>
    <row r="81" spans="1:13" x14ac:dyDescent="0.25">
      <c r="A81" s="1"/>
      <c r="B81" s="46"/>
      <c r="C81" s="3"/>
      <c r="D81" s="46"/>
      <c r="E81" s="46"/>
      <c r="H81" s="1"/>
      <c r="M81" s="47"/>
    </row>
    <row r="82" spans="1:13" x14ac:dyDescent="0.25">
      <c r="A82" s="1"/>
      <c r="B82" s="46"/>
      <c r="C82" s="3"/>
      <c r="D82" s="46"/>
      <c r="E82" s="46"/>
      <c r="H82" s="1"/>
      <c r="M82" s="47"/>
    </row>
    <row r="83" spans="1:13" x14ac:dyDescent="0.25">
      <c r="A83" s="1"/>
      <c r="B83" s="46"/>
      <c r="C83" s="3"/>
      <c r="D83" s="46"/>
      <c r="E83" s="46"/>
      <c r="H83" s="1"/>
      <c r="M83" s="47"/>
    </row>
    <row r="84" spans="1:13" x14ac:dyDescent="0.25">
      <c r="A84" s="1"/>
      <c r="B84" s="46"/>
      <c r="C84" s="3"/>
      <c r="D84" s="46"/>
      <c r="E84" s="46"/>
      <c r="H84" s="1"/>
      <c r="M84" s="47"/>
    </row>
    <row r="85" spans="1:13" x14ac:dyDescent="0.25">
      <c r="A85" s="1"/>
      <c r="B85" s="46"/>
      <c r="C85" s="3"/>
      <c r="D85" s="46"/>
      <c r="E85" s="46"/>
      <c r="H85" s="1"/>
      <c r="M85" s="47"/>
    </row>
    <row r="86" spans="1:13" x14ac:dyDescent="0.25">
      <c r="A86" s="1"/>
      <c r="B86" s="46"/>
      <c r="C86" s="3"/>
      <c r="D86" s="46"/>
      <c r="E86" s="46"/>
      <c r="H86" s="1"/>
      <c r="M86" s="47"/>
    </row>
    <row r="87" spans="1:13" x14ac:dyDescent="0.25">
      <c r="A87" s="1"/>
      <c r="B87" s="46"/>
      <c r="C87" s="3"/>
      <c r="D87" s="46"/>
      <c r="E87" s="46"/>
      <c r="H87" s="1"/>
      <c r="M87" s="47"/>
    </row>
    <row r="88" spans="1:13" x14ac:dyDescent="0.25">
      <c r="A88" s="1"/>
      <c r="B88" s="46"/>
      <c r="C88" s="3"/>
      <c r="D88" s="46"/>
      <c r="E88" s="46"/>
      <c r="H88" s="1"/>
      <c r="M88" s="47"/>
    </row>
    <row r="89" spans="1:13" x14ac:dyDescent="0.25">
      <c r="A89" s="1"/>
      <c r="B89" s="46"/>
      <c r="C89" s="3"/>
      <c r="D89" s="46"/>
      <c r="E89" s="46"/>
      <c r="H89" s="1"/>
      <c r="M89" s="47"/>
    </row>
    <row r="90" spans="1:13" x14ac:dyDescent="0.25">
      <c r="A90" s="1"/>
      <c r="B90" s="46"/>
      <c r="C90" s="3"/>
      <c r="D90" s="46"/>
      <c r="E90" s="46"/>
      <c r="H90" s="1"/>
      <c r="M90" s="47"/>
    </row>
    <row r="91" spans="1:13" x14ac:dyDescent="0.25">
      <c r="A91" s="1"/>
      <c r="B91" s="46"/>
      <c r="C91" s="3"/>
      <c r="D91" s="46"/>
      <c r="E91" s="46"/>
      <c r="H91" s="1"/>
      <c r="M91" s="47"/>
    </row>
    <row r="92" spans="1:13" x14ac:dyDescent="0.25">
      <c r="A92" s="1"/>
      <c r="B92" s="46"/>
      <c r="C92" s="3"/>
      <c r="D92" s="46"/>
      <c r="E92" s="46"/>
      <c r="H92" s="1"/>
      <c r="M92" s="47"/>
    </row>
    <row r="93" spans="1:13" x14ac:dyDescent="0.25">
      <c r="A93" s="1"/>
      <c r="B93" s="46"/>
      <c r="C93" s="3"/>
      <c r="D93" s="46"/>
      <c r="E93" s="46"/>
      <c r="H93" s="1"/>
      <c r="M93" s="47"/>
    </row>
    <row r="94" spans="1:13" x14ac:dyDescent="0.25">
      <c r="A94" s="1"/>
      <c r="B94" s="46"/>
      <c r="C94" s="3"/>
      <c r="D94" s="46"/>
      <c r="E94" s="46"/>
      <c r="H94" s="1"/>
      <c r="M94" s="47"/>
    </row>
    <row r="95" spans="1:13" x14ac:dyDescent="0.25">
      <c r="A95" s="1"/>
      <c r="B95" s="46"/>
      <c r="C95" s="3"/>
      <c r="D95" s="46"/>
      <c r="E95" s="46"/>
      <c r="H95" s="1"/>
      <c r="M95" s="47"/>
    </row>
    <row r="96" spans="1:13" x14ac:dyDescent="0.25">
      <c r="A96" s="1"/>
      <c r="B96" s="46"/>
      <c r="C96" s="3"/>
      <c r="D96" s="46"/>
      <c r="E96" s="46"/>
      <c r="H96" s="1"/>
      <c r="M96" s="47"/>
    </row>
    <row r="97" spans="1:13" x14ac:dyDescent="0.25">
      <c r="A97" s="1"/>
      <c r="B97" s="46"/>
      <c r="C97" s="3"/>
      <c r="D97" s="46"/>
      <c r="E97" s="46"/>
      <c r="H97" s="1"/>
      <c r="M97" s="47"/>
    </row>
    <row r="98" spans="1:13" x14ac:dyDescent="0.25">
      <c r="A98" s="1"/>
      <c r="B98" s="46"/>
      <c r="C98" s="3"/>
      <c r="D98" s="46"/>
      <c r="E98" s="46"/>
      <c r="H98" s="1"/>
      <c r="M98" s="47"/>
    </row>
    <row r="99" spans="1:13" x14ac:dyDescent="0.25">
      <c r="A99" s="1"/>
      <c r="B99" s="46"/>
      <c r="C99" s="3"/>
      <c r="D99" s="46"/>
      <c r="E99" s="46"/>
      <c r="H99" s="1"/>
      <c r="M99" s="47"/>
    </row>
    <row r="100" spans="1:13" x14ac:dyDescent="0.25">
      <c r="A100" s="1"/>
      <c r="B100" s="46"/>
      <c r="C100" s="3"/>
      <c r="D100" s="46"/>
      <c r="E100" s="46"/>
      <c r="H100" s="1"/>
      <c r="M100" s="47"/>
    </row>
    <row r="101" spans="1:13" x14ac:dyDescent="0.25">
      <c r="A101" s="1"/>
      <c r="B101" s="46"/>
      <c r="C101" s="3"/>
      <c r="D101" s="46"/>
      <c r="E101" s="46"/>
      <c r="H101" s="1"/>
      <c r="M101" s="47"/>
    </row>
    <row r="102" spans="1:13" x14ac:dyDescent="0.25">
      <c r="A102" s="1"/>
      <c r="B102" s="46"/>
      <c r="C102" s="3"/>
      <c r="D102" s="46"/>
      <c r="E102" s="46"/>
      <c r="H102" s="1"/>
      <c r="M102" s="47"/>
    </row>
    <row r="103" spans="1:13" x14ac:dyDescent="0.25">
      <c r="A103" s="1"/>
      <c r="B103" s="46"/>
      <c r="C103" s="3"/>
      <c r="D103" s="46"/>
      <c r="E103" s="46"/>
      <c r="H103" s="1"/>
      <c r="M103" s="47"/>
    </row>
    <row r="104" spans="1:13" x14ac:dyDescent="0.25">
      <c r="A104" s="1"/>
      <c r="B104" s="46"/>
      <c r="C104" s="3"/>
      <c r="D104" s="46"/>
      <c r="E104" s="46"/>
      <c r="H104" s="1"/>
      <c r="M104" s="47"/>
    </row>
    <row r="105" spans="1:13" x14ac:dyDescent="0.25">
      <c r="A105" s="1"/>
      <c r="B105" s="46"/>
      <c r="C105" s="3"/>
      <c r="D105" s="46"/>
      <c r="E105" s="46"/>
      <c r="H105" s="1"/>
      <c r="M105" s="47"/>
    </row>
    <row r="106" spans="1:13" x14ac:dyDescent="0.25">
      <c r="A106" s="1"/>
      <c r="B106" s="46"/>
      <c r="C106" s="3"/>
      <c r="D106" s="46"/>
      <c r="E106" s="46"/>
      <c r="H106" s="1"/>
      <c r="M106" s="47"/>
    </row>
    <row r="107" spans="1:13" x14ac:dyDescent="0.25">
      <c r="A107" s="1"/>
      <c r="B107" s="46"/>
      <c r="C107" s="3"/>
      <c r="D107" s="46"/>
      <c r="E107" s="46"/>
      <c r="H107" s="1"/>
      <c r="M107" s="47"/>
    </row>
    <row r="108" spans="1:13" x14ac:dyDescent="0.25">
      <c r="A108" s="1"/>
      <c r="B108" s="46"/>
      <c r="C108" s="3"/>
      <c r="D108" s="46"/>
      <c r="E108" s="46"/>
      <c r="H108" s="1"/>
      <c r="M108" s="47"/>
    </row>
    <row r="109" spans="1:13" x14ac:dyDescent="0.25">
      <c r="A109" s="1"/>
      <c r="B109" s="46"/>
      <c r="C109" s="3"/>
      <c r="D109" s="46"/>
      <c r="E109" s="46"/>
      <c r="H109" s="1"/>
      <c r="M109" s="47"/>
    </row>
    <row r="110" spans="1:13" x14ac:dyDescent="0.25">
      <c r="A110" s="1"/>
      <c r="B110" s="46"/>
      <c r="C110" s="3"/>
      <c r="D110" s="46"/>
      <c r="E110" s="46"/>
      <c r="H110" s="1"/>
      <c r="M110" s="47"/>
    </row>
    <row r="111" spans="1:13" x14ac:dyDescent="0.25">
      <c r="A111" s="1"/>
      <c r="B111" s="46"/>
      <c r="C111" s="3"/>
      <c r="D111" s="46"/>
      <c r="E111" s="46"/>
      <c r="H111" s="1"/>
      <c r="M111" s="47"/>
    </row>
    <row r="112" spans="1:13" x14ac:dyDescent="0.25">
      <c r="A112" s="1"/>
      <c r="B112" s="46"/>
      <c r="C112" s="3"/>
      <c r="D112" s="46"/>
      <c r="E112" s="46"/>
      <c r="H112" s="1"/>
      <c r="M112" s="47"/>
    </row>
    <row r="113" spans="1:8" x14ac:dyDescent="0.25">
      <c r="A113" s="1"/>
      <c r="B113" s="46"/>
      <c r="C113" s="3"/>
      <c r="D113" s="46"/>
      <c r="E113" s="46"/>
      <c r="H113" s="1"/>
    </row>
  </sheetData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582F-FD6C-4A72-B123-80863E621005}">
  <dimension ref="A1:C9"/>
  <sheetViews>
    <sheetView workbookViewId="0">
      <selection activeCell="N15" sqref="N15"/>
    </sheetView>
  </sheetViews>
  <sheetFormatPr defaultRowHeight="15" x14ac:dyDescent="0.25"/>
  <sheetData>
    <row r="1" spans="1:3" x14ac:dyDescent="0.25">
      <c r="A1" s="5"/>
      <c r="B1" s="5" t="s">
        <v>287</v>
      </c>
      <c r="C1" s="5" t="s">
        <v>288</v>
      </c>
    </row>
    <row r="2" spans="1:3" x14ac:dyDescent="0.25">
      <c r="A2" s="5">
        <v>2017</v>
      </c>
      <c r="B2" s="8">
        <v>1096</v>
      </c>
      <c r="C2" s="5">
        <v>226</v>
      </c>
    </row>
    <row r="3" spans="1:3" x14ac:dyDescent="0.25">
      <c r="A3" s="5">
        <v>2018</v>
      </c>
      <c r="B3" s="8">
        <v>800</v>
      </c>
      <c r="C3" s="5">
        <v>288</v>
      </c>
    </row>
    <row r="4" spans="1:3" x14ac:dyDescent="0.25">
      <c r="A4" s="5">
        <v>2019</v>
      </c>
      <c r="B4" s="8">
        <v>868</v>
      </c>
      <c r="C4" s="5">
        <v>532</v>
      </c>
    </row>
    <row r="5" spans="1:3" x14ac:dyDescent="0.25">
      <c r="A5" s="5">
        <v>2020</v>
      </c>
      <c r="B5" s="8">
        <v>654</v>
      </c>
      <c r="C5" s="5">
        <v>631</v>
      </c>
    </row>
    <row r="6" spans="1:3" x14ac:dyDescent="0.25">
      <c r="A6" s="5">
        <v>2021</v>
      </c>
      <c r="B6" s="8">
        <v>871</v>
      </c>
      <c r="C6" s="5">
        <v>577</v>
      </c>
    </row>
    <row r="7" spans="1:3" x14ac:dyDescent="0.25">
      <c r="A7" s="5">
        <v>2022</v>
      </c>
      <c r="B7" s="8">
        <f>2345+1199+974</f>
        <v>4518</v>
      </c>
      <c r="C7" s="5">
        <v>3455</v>
      </c>
    </row>
    <row r="8" spans="1:3" x14ac:dyDescent="0.25">
      <c r="A8" s="5" t="s">
        <v>289</v>
      </c>
      <c r="B8" s="8">
        <v>6000</v>
      </c>
      <c r="C8" s="5"/>
    </row>
    <row r="9" spans="1:3" x14ac:dyDescent="0.25">
      <c r="A9" s="5" t="s">
        <v>290</v>
      </c>
      <c r="B9" s="8">
        <v>6000</v>
      </c>
      <c r="C9" s="5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75F82-3FAA-4A5F-89AF-0E72A24E5761}">
  <dimension ref="A1:D5"/>
  <sheetViews>
    <sheetView showGridLines="0" zoomScaleNormal="70" workbookViewId="0">
      <selection activeCell="T9" sqref="T9"/>
    </sheetView>
  </sheetViews>
  <sheetFormatPr defaultRowHeight="15" x14ac:dyDescent="0.25"/>
  <sheetData>
    <row r="1" spans="1:4" x14ac:dyDescent="0.25">
      <c r="B1">
        <v>2023</v>
      </c>
      <c r="C1">
        <v>2024</v>
      </c>
      <c r="D1">
        <v>2025</v>
      </c>
    </row>
    <row r="2" spans="1:4" x14ac:dyDescent="0.25">
      <c r="A2" t="s">
        <v>291</v>
      </c>
      <c r="B2" s="3">
        <v>5.3271999999999995</v>
      </c>
      <c r="C2" s="3">
        <v>5.3064999999999998</v>
      </c>
      <c r="D2" s="3">
        <v>5.2856000000000005</v>
      </c>
    </row>
    <row r="3" spans="1:4" x14ac:dyDescent="0.25">
      <c r="A3" t="s">
        <v>292</v>
      </c>
      <c r="B3" s="3"/>
      <c r="C3" s="3">
        <v>15.8125</v>
      </c>
      <c r="D3" s="3">
        <v>15.7705</v>
      </c>
    </row>
    <row r="4" spans="1:4" ht="30" x14ac:dyDescent="0.25">
      <c r="A4" s="71" t="s">
        <v>293</v>
      </c>
      <c r="B4" s="3">
        <v>7.9</v>
      </c>
      <c r="C4" s="3"/>
      <c r="D4" s="3"/>
    </row>
    <row r="5" spans="1:4" ht="60" x14ac:dyDescent="0.25">
      <c r="A5" s="71" t="s">
        <v>294</v>
      </c>
      <c r="B5" s="3">
        <v>6</v>
      </c>
      <c r="C5" s="3"/>
      <c r="D5" s="3"/>
    </row>
  </sheetData>
  <pageMargins left="0.7" right="0.7" top="0.75" bottom="0.75" header="0.3" footer="0.3"/>
  <pageSetup paperSize="9" orientation="portrait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EA5B5-3A3B-4228-BF7D-99DE30664F14}">
  <dimension ref="A1:F14"/>
  <sheetViews>
    <sheetView workbookViewId="0">
      <selection activeCell="S29" sqref="S29"/>
    </sheetView>
  </sheetViews>
  <sheetFormatPr defaultRowHeight="15" x14ac:dyDescent="0.25"/>
  <sheetData>
    <row r="1" spans="1:6" x14ac:dyDescent="0.25">
      <c r="B1" s="89" t="s">
        <v>296</v>
      </c>
      <c r="C1" s="89" t="s">
        <v>272</v>
      </c>
      <c r="F1" s="89"/>
    </row>
    <row r="2" spans="1:6" x14ac:dyDescent="0.25">
      <c r="A2" s="22">
        <v>2018</v>
      </c>
      <c r="B2" s="100">
        <v>0.65579298132420927</v>
      </c>
      <c r="C2" s="100">
        <v>2.7860219924368623</v>
      </c>
    </row>
    <row r="3" spans="1:6" x14ac:dyDescent="0.25">
      <c r="A3" s="22">
        <v>2019</v>
      </c>
      <c r="B3" s="100">
        <v>-1.823437503612849</v>
      </c>
      <c r="C3" s="100">
        <v>0.10658682284312264</v>
      </c>
    </row>
    <row r="4" spans="1:6" x14ac:dyDescent="0.25">
      <c r="A4" s="22">
        <v>2020</v>
      </c>
      <c r="B4" s="100">
        <v>-8.8495263139249527</v>
      </c>
      <c r="C4" s="100">
        <v>-6.8951893712216439</v>
      </c>
    </row>
    <row r="5" spans="1:6" x14ac:dyDescent="0.25">
      <c r="A5" s="22">
        <v>2021</v>
      </c>
      <c r="B5" s="100">
        <v>-8.2017347650668011</v>
      </c>
      <c r="C5" s="100">
        <v>-6.4332407225675095</v>
      </c>
    </row>
    <row r="6" spans="1:6" x14ac:dyDescent="0.25">
      <c r="A6" s="22">
        <v>2022</v>
      </c>
      <c r="B6" s="100">
        <v>-4.0518058281400666</v>
      </c>
      <c r="C6" s="100">
        <v>-1.8931796169090194</v>
      </c>
    </row>
    <row r="7" spans="1:6" x14ac:dyDescent="0.25">
      <c r="A7" s="22">
        <v>2023</v>
      </c>
      <c r="B7" s="100">
        <v>-1.6969385523178275</v>
      </c>
      <c r="C7" s="100">
        <v>0.32256867786268284</v>
      </c>
    </row>
    <row r="8" spans="1:6" x14ac:dyDescent="0.25">
      <c r="A8" s="22">
        <v>2024</v>
      </c>
      <c r="B8" s="100">
        <v>-1.1495671746409315</v>
      </c>
      <c r="C8" s="100">
        <v>0.35578286343396642</v>
      </c>
    </row>
    <row r="9" spans="1:6" x14ac:dyDescent="0.25">
      <c r="A9" s="22" t="s">
        <v>54</v>
      </c>
      <c r="B9" s="100">
        <v>-0.83725810701616632</v>
      </c>
      <c r="C9" s="100">
        <v>0.55739232203721922</v>
      </c>
    </row>
    <row r="10" spans="1:6" x14ac:dyDescent="0.25">
      <c r="A10" s="22" t="s">
        <v>55</v>
      </c>
      <c r="B10" s="100">
        <v>-0.33562313513251163</v>
      </c>
      <c r="C10" s="100">
        <v>1.0713947663690877</v>
      </c>
    </row>
    <row r="11" spans="1:6" x14ac:dyDescent="0.25">
      <c r="A11" s="101" t="s">
        <v>56</v>
      </c>
      <c r="B11" s="100">
        <v>4.8434917910820776E-3</v>
      </c>
      <c r="C11" s="100">
        <v>1.3696915704699542</v>
      </c>
    </row>
    <row r="12" spans="1:6" x14ac:dyDescent="0.25">
      <c r="A12" s="101" t="s">
        <v>79</v>
      </c>
      <c r="B12" s="100">
        <v>0.1073495680433246</v>
      </c>
      <c r="C12" s="100">
        <v>1.4695702748201078</v>
      </c>
    </row>
    <row r="13" spans="1:6" x14ac:dyDescent="0.25">
      <c r="A13" s="34"/>
    </row>
    <row r="14" spans="1:6" x14ac:dyDescent="0.25">
      <c r="A14" s="34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518DF-4493-4F26-8384-432D08FC9143}">
  <dimension ref="A1:Y25"/>
  <sheetViews>
    <sheetView showGridLines="0" workbookViewId="0">
      <selection activeCell="A10" sqref="A10"/>
    </sheetView>
  </sheetViews>
  <sheetFormatPr defaultRowHeight="15" x14ac:dyDescent="0.25"/>
  <cols>
    <col min="1" max="1" width="19.85546875" style="85" bestFit="1" customWidth="1"/>
    <col min="2" max="5" width="9.140625" style="78" customWidth="1"/>
    <col min="6" max="16384" width="9.140625" style="78"/>
  </cols>
  <sheetData>
    <row r="1" spans="1:25" s="83" customFormat="1" x14ac:dyDescent="0.25">
      <c r="A1" s="82" t="s">
        <v>211</v>
      </c>
      <c r="B1" s="79">
        <v>2005</v>
      </c>
      <c r="C1" s="79">
        <v>2006</v>
      </c>
      <c r="D1" s="79">
        <v>2007</v>
      </c>
      <c r="E1" s="79">
        <v>2008</v>
      </c>
      <c r="F1" s="79">
        <v>2009</v>
      </c>
      <c r="G1" s="79">
        <v>2010</v>
      </c>
      <c r="H1" s="79">
        <v>2011</v>
      </c>
      <c r="I1" s="79">
        <v>2012</v>
      </c>
      <c r="J1" s="79">
        <v>2013</v>
      </c>
      <c r="K1" s="79">
        <v>2014</v>
      </c>
      <c r="L1" s="79">
        <v>2015</v>
      </c>
      <c r="M1" s="79">
        <v>2016</v>
      </c>
      <c r="N1" s="79">
        <v>2017</v>
      </c>
      <c r="O1" s="79">
        <v>2018</v>
      </c>
      <c r="P1" s="79">
        <v>2019</v>
      </c>
      <c r="Q1" s="79">
        <v>2020</v>
      </c>
      <c r="R1" s="79">
        <v>2021</v>
      </c>
      <c r="S1" s="79">
        <v>2022</v>
      </c>
      <c r="T1" s="79">
        <v>2023</v>
      </c>
      <c r="U1" s="79">
        <v>2024</v>
      </c>
      <c r="V1" s="79">
        <v>2025</v>
      </c>
      <c r="W1" s="79">
        <v>2026</v>
      </c>
      <c r="X1" s="79">
        <v>2027</v>
      </c>
      <c r="Y1" s="79">
        <v>2028</v>
      </c>
    </row>
    <row r="2" spans="1:25" x14ac:dyDescent="0.25">
      <c r="A2" s="78" t="s">
        <v>70</v>
      </c>
      <c r="B2" s="80">
        <v>19.057156962130261</v>
      </c>
      <c r="C2" s="80">
        <v>20.418432981212614</v>
      </c>
      <c r="D2" s="80">
        <v>17.946560476902214</v>
      </c>
      <c r="E2" s="80">
        <v>52.451301407564678</v>
      </c>
      <c r="F2" s="80">
        <v>65.37812862958539</v>
      </c>
      <c r="G2" s="80">
        <v>63.935579937024343</v>
      </c>
      <c r="H2" s="80">
        <v>59.493860937819576</v>
      </c>
      <c r="I2" s="80">
        <v>61.500754157146261</v>
      </c>
      <c r="J2" s="80">
        <v>59.601506918573541</v>
      </c>
      <c r="K2" s="80">
        <v>52.745083082785328</v>
      </c>
      <c r="L2" s="80">
        <v>46.578483569018815</v>
      </c>
      <c r="M2" s="80">
        <v>38.952530896019397</v>
      </c>
      <c r="N2" s="80">
        <v>34.71934147176394</v>
      </c>
      <c r="O2" s="80">
        <v>27.964376666938684</v>
      </c>
      <c r="P2" s="80">
        <v>27.000212034087262</v>
      </c>
      <c r="Q2" s="80">
        <v>36.246488298944726</v>
      </c>
      <c r="R2" s="80">
        <v>39.824851359101551</v>
      </c>
      <c r="S2" s="80">
        <v>40.086764661628585</v>
      </c>
      <c r="T2" s="80">
        <v>38.471017977143617</v>
      </c>
      <c r="U2" s="80">
        <v>37.590419841891062</v>
      </c>
      <c r="V2" s="80">
        <v>37.63484611067269</v>
      </c>
      <c r="W2" s="80">
        <v>37.409416454311248</v>
      </c>
      <c r="X2" s="80">
        <v>36.81611770086505</v>
      </c>
      <c r="Y2" s="80">
        <v>35.937608429373533</v>
      </c>
    </row>
    <row r="3" spans="1:25" x14ac:dyDescent="0.25">
      <c r="A3" s="78" t="s">
        <v>212</v>
      </c>
      <c r="B3" s="81">
        <v>30</v>
      </c>
      <c r="C3" s="81">
        <v>30</v>
      </c>
      <c r="D3" s="81">
        <v>30</v>
      </c>
      <c r="E3" s="81">
        <v>30</v>
      </c>
      <c r="F3" s="81">
        <v>30</v>
      </c>
      <c r="G3" s="81">
        <v>30</v>
      </c>
      <c r="H3" s="81">
        <v>30</v>
      </c>
      <c r="I3" s="81">
        <v>30</v>
      </c>
      <c r="J3" s="81">
        <v>30</v>
      </c>
      <c r="K3" s="81">
        <v>30</v>
      </c>
      <c r="L3" s="81">
        <v>30</v>
      </c>
      <c r="M3" s="81">
        <v>30</v>
      </c>
      <c r="N3" s="81">
        <v>30</v>
      </c>
      <c r="O3" s="81">
        <v>30</v>
      </c>
      <c r="P3" s="81">
        <v>30</v>
      </c>
      <c r="Q3" s="81">
        <v>30</v>
      </c>
      <c r="R3" s="81">
        <v>30</v>
      </c>
      <c r="S3" s="81">
        <v>30</v>
      </c>
      <c r="T3" s="81">
        <v>30</v>
      </c>
      <c r="U3" s="81">
        <v>30</v>
      </c>
      <c r="V3" s="81">
        <v>30</v>
      </c>
      <c r="W3" s="81">
        <v>30</v>
      </c>
      <c r="X3" s="81">
        <v>30</v>
      </c>
      <c r="Y3" s="81">
        <v>30</v>
      </c>
    </row>
    <row r="4" spans="1:25" x14ac:dyDescent="0.25">
      <c r="A4" s="78"/>
    </row>
    <row r="5" spans="1:25" x14ac:dyDescent="0.25">
      <c r="A5" s="78"/>
    </row>
    <row r="6" spans="1:25" x14ac:dyDescent="0.25">
      <c r="A6" s="84"/>
      <c r="B6" s="80"/>
      <c r="C6" s="81"/>
    </row>
    <row r="7" spans="1:25" x14ac:dyDescent="0.25">
      <c r="A7" s="84"/>
      <c r="B7" s="80"/>
      <c r="C7" s="81"/>
    </row>
    <row r="8" spans="1:25" x14ac:dyDescent="0.25">
      <c r="A8" s="84"/>
      <c r="B8" s="80"/>
      <c r="C8" s="81"/>
    </row>
    <row r="9" spans="1:25" ht="15" customHeight="1" x14ac:dyDescent="0.25">
      <c r="A9" s="84"/>
      <c r="B9" s="80"/>
      <c r="C9" s="81"/>
    </row>
    <row r="10" spans="1:25" x14ac:dyDescent="0.25">
      <c r="A10" s="84"/>
      <c r="B10" s="80"/>
      <c r="C10" s="81"/>
    </row>
    <row r="11" spans="1:25" x14ac:dyDescent="0.25">
      <c r="A11" s="84"/>
      <c r="B11" s="80"/>
      <c r="C11" s="81"/>
    </row>
    <row r="12" spans="1:25" x14ac:dyDescent="0.25">
      <c r="A12" s="84"/>
      <c r="B12" s="80"/>
      <c r="C12" s="81"/>
    </row>
    <row r="13" spans="1:25" x14ac:dyDescent="0.25">
      <c r="A13" s="84"/>
      <c r="B13" s="80"/>
      <c r="C13" s="81"/>
    </row>
    <row r="14" spans="1:25" x14ac:dyDescent="0.25">
      <c r="A14" s="84"/>
      <c r="B14" s="80"/>
      <c r="C14" s="81"/>
    </row>
    <row r="15" spans="1:25" x14ac:dyDescent="0.25">
      <c r="A15" s="78"/>
    </row>
    <row r="16" spans="1:25" x14ac:dyDescent="0.25">
      <c r="A16" s="78"/>
    </row>
    <row r="17" spans="1:1" x14ac:dyDescent="0.25">
      <c r="A17" s="78"/>
    </row>
    <row r="18" spans="1:1" x14ac:dyDescent="0.25">
      <c r="A18" s="78"/>
    </row>
    <row r="19" spans="1:1" x14ac:dyDescent="0.25">
      <c r="A19" s="78"/>
    </row>
    <row r="20" spans="1:1" x14ac:dyDescent="0.25">
      <c r="A20" s="78"/>
    </row>
    <row r="21" spans="1:1" x14ac:dyDescent="0.25">
      <c r="A21" s="78"/>
    </row>
    <row r="22" spans="1:1" x14ac:dyDescent="0.25">
      <c r="A22" s="78"/>
    </row>
    <row r="23" spans="1:1" x14ac:dyDescent="0.25">
      <c r="A23" s="78"/>
    </row>
    <row r="24" spans="1:1" x14ac:dyDescent="0.25">
      <c r="A24" s="78"/>
    </row>
    <row r="25" spans="1:1" x14ac:dyDescent="0.25">
      <c r="A25" s="78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1F2D2-0BC0-456E-AE68-72CDB52806F1}">
  <dimension ref="A1:B34"/>
  <sheetViews>
    <sheetView workbookViewId="0">
      <selection activeCell="AB16" sqref="AB16"/>
    </sheetView>
  </sheetViews>
  <sheetFormatPr defaultRowHeight="15" x14ac:dyDescent="0.25"/>
  <sheetData>
    <row r="1" spans="1:2" x14ac:dyDescent="0.25">
      <c r="A1" t="s">
        <v>229</v>
      </c>
      <c r="B1" t="s">
        <v>230</v>
      </c>
    </row>
    <row r="2" spans="1:2" x14ac:dyDescent="0.25">
      <c r="A2" t="s">
        <v>14</v>
      </c>
      <c r="B2">
        <v>20.979999999999997</v>
      </c>
    </row>
    <row r="3" spans="1:2" x14ac:dyDescent="0.25">
      <c r="A3" t="s">
        <v>227</v>
      </c>
      <c r="B3">
        <v>11.042999999999999</v>
      </c>
    </row>
    <row r="4" spans="1:2" x14ac:dyDescent="0.25">
      <c r="A4" t="s">
        <v>224</v>
      </c>
      <c r="B4">
        <v>10.835999999999999</v>
      </c>
    </row>
    <row r="5" spans="1:2" x14ac:dyDescent="0.25">
      <c r="A5" t="s">
        <v>228</v>
      </c>
      <c r="B5">
        <v>9.495000000000001</v>
      </c>
    </row>
    <row r="6" spans="1:2" x14ac:dyDescent="0.25">
      <c r="A6" t="s">
        <v>226</v>
      </c>
      <c r="B6">
        <v>8.8819999999999997</v>
      </c>
    </row>
    <row r="7" spans="1:2" x14ac:dyDescent="0.25">
      <c r="A7" t="s">
        <v>11</v>
      </c>
      <c r="B7">
        <v>8.8109999999999999</v>
      </c>
    </row>
    <row r="8" spans="1:2" x14ac:dyDescent="0.25">
      <c r="A8" t="s">
        <v>9</v>
      </c>
      <c r="B8">
        <v>7.1656865518628177</v>
      </c>
    </row>
    <row r="9" spans="1:2" x14ac:dyDescent="0.25">
      <c r="A9" t="s">
        <v>218</v>
      </c>
      <c r="B9">
        <v>6.3260000000000005</v>
      </c>
    </row>
    <row r="10" spans="1:2" x14ac:dyDescent="0.25">
      <c r="A10" t="s">
        <v>10</v>
      </c>
      <c r="B10">
        <v>6.3220000000000001</v>
      </c>
    </row>
    <row r="11" spans="1:2" x14ac:dyDescent="0.25">
      <c r="A11" t="s">
        <v>20</v>
      </c>
      <c r="B11">
        <v>6.0880000000000001</v>
      </c>
    </row>
    <row r="12" spans="1:2" x14ac:dyDescent="0.25">
      <c r="A12" t="s">
        <v>22</v>
      </c>
      <c r="B12">
        <v>5.8569999999999993</v>
      </c>
    </row>
    <row r="13" spans="1:2" x14ac:dyDescent="0.25">
      <c r="A13" t="s">
        <v>26</v>
      </c>
      <c r="B13">
        <v>5.6459999999999999</v>
      </c>
    </row>
    <row r="14" spans="1:2" x14ac:dyDescent="0.25">
      <c r="A14" t="s">
        <v>13</v>
      </c>
      <c r="B14">
        <v>5.2809999999999997</v>
      </c>
    </row>
    <row r="15" spans="1:2" x14ac:dyDescent="0.25">
      <c r="A15" t="s">
        <v>225</v>
      </c>
      <c r="B15">
        <v>4.7839999999999998</v>
      </c>
    </row>
    <row r="16" spans="1:2" x14ac:dyDescent="0.25">
      <c r="A16" t="s">
        <v>222</v>
      </c>
      <c r="B16">
        <v>4.7729999999999997</v>
      </c>
    </row>
    <row r="17" spans="1:2" x14ac:dyDescent="0.25">
      <c r="A17" t="s">
        <v>24</v>
      </c>
      <c r="B17">
        <v>4.6049999999999995</v>
      </c>
    </row>
    <row r="18" spans="1:2" x14ac:dyDescent="0.25">
      <c r="A18" t="s">
        <v>223</v>
      </c>
      <c r="B18">
        <v>4.4290000000000003</v>
      </c>
    </row>
    <row r="19" spans="1:2" x14ac:dyDescent="0.25">
      <c r="A19" t="s">
        <v>17</v>
      </c>
      <c r="B19">
        <v>3.7720000000000002</v>
      </c>
    </row>
    <row r="20" spans="1:2" x14ac:dyDescent="0.25">
      <c r="A20" t="s">
        <v>15</v>
      </c>
      <c r="B20">
        <v>3.7550000000000003</v>
      </c>
    </row>
    <row r="21" spans="1:2" x14ac:dyDescent="0.25">
      <c r="A21" t="s">
        <v>23</v>
      </c>
      <c r="B21">
        <v>3.7160000000000002</v>
      </c>
    </row>
    <row r="22" spans="1:2" x14ac:dyDescent="0.25">
      <c r="A22" t="s">
        <v>19</v>
      </c>
      <c r="B22">
        <v>3.5789999999999997</v>
      </c>
    </row>
    <row r="23" spans="1:2" x14ac:dyDescent="0.25">
      <c r="A23" t="s">
        <v>219</v>
      </c>
      <c r="B23">
        <v>3.347</v>
      </c>
    </row>
    <row r="24" spans="1:2" x14ac:dyDescent="0.25">
      <c r="A24" t="s">
        <v>220</v>
      </c>
      <c r="B24">
        <v>3.319</v>
      </c>
    </row>
    <row r="25" spans="1:2" x14ac:dyDescent="0.25">
      <c r="A25" t="s">
        <v>221</v>
      </c>
      <c r="B25">
        <v>2.7199999999999998</v>
      </c>
    </row>
    <row r="26" spans="1:2" x14ac:dyDescent="0.25">
      <c r="A26" t="s">
        <v>215</v>
      </c>
      <c r="B26">
        <v>2.6710000000000003</v>
      </c>
    </row>
    <row r="27" spans="1:2" x14ac:dyDescent="0.25">
      <c r="A27" t="s">
        <v>18</v>
      </c>
      <c r="B27">
        <v>2.407</v>
      </c>
    </row>
    <row r="28" spans="1:2" x14ac:dyDescent="0.25">
      <c r="A28" t="s">
        <v>214</v>
      </c>
      <c r="B28">
        <v>2.157</v>
      </c>
    </row>
    <row r="29" spans="1:2" x14ac:dyDescent="0.25">
      <c r="A29" t="s">
        <v>12</v>
      </c>
      <c r="B29">
        <v>2.085</v>
      </c>
    </row>
    <row r="30" spans="1:2" x14ac:dyDescent="0.25">
      <c r="A30" t="s">
        <v>16</v>
      </c>
      <c r="B30">
        <v>1.849</v>
      </c>
    </row>
    <row r="31" spans="1:2" x14ac:dyDescent="0.25">
      <c r="A31" t="s">
        <v>25</v>
      </c>
      <c r="B31">
        <v>1.3530000000000002</v>
      </c>
    </row>
    <row r="32" spans="1:2" x14ac:dyDescent="0.25">
      <c r="A32" t="s">
        <v>217</v>
      </c>
      <c r="B32">
        <v>1.0470000000000002</v>
      </c>
    </row>
    <row r="33" spans="1:2" x14ac:dyDescent="0.25">
      <c r="A33" t="s">
        <v>216</v>
      </c>
      <c r="B33">
        <v>0.82099999999999973</v>
      </c>
    </row>
    <row r="34" spans="1:2" x14ac:dyDescent="0.25">
      <c r="A34" t="s">
        <v>21</v>
      </c>
      <c r="B34">
        <v>0.61799999999999999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C5471-28B6-4FFD-89C8-32F28AB14361}">
  <dimension ref="A1:X58"/>
  <sheetViews>
    <sheetView showGridLines="0" workbookViewId="0">
      <selection activeCell="V7" sqref="V7"/>
    </sheetView>
  </sheetViews>
  <sheetFormatPr defaultColWidth="9.140625" defaultRowHeight="15" x14ac:dyDescent="0.25"/>
  <cols>
    <col min="1" max="1" width="25.140625" customWidth="1"/>
    <col min="2" max="2" width="16.85546875" bestFit="1" customWidth="1"/>
    <col min="3" max="3" width="11.7109375" bestFit="1" customWidth="1"/>
    <col min="4" max="10" width="10" customWidth="1"/>
    <col min="11" max="16384" width="9.140625" style="24"/>
  </cols>
  <sheetData>
    <row r="1" spans="1:15" x14ac:dyDescent="0.25">
      <c r="A1" t="s">
        <v>229</v>
      </c>
      <c r="B1" t="s">
        <v>232</v>
      </c>
      <c r="C1" t="s">
        <v>233</v>
      </c>
    </row>
    <row r="2" spans="1:15" x14ac:dyDescent="0.25">
      <c r="A2" t="s">
        <v>13</v>
      </c>
      <c r="B2" s="87">
        <v>6.5</v>
      </c>
      <c r="C2" s="87">
        <v>4</v>
      </c>
    </row>
    <row r="3" spans="1:15" x14ac:dyDescent="0.25">
      <c r="A3" t="s">
        <v>24</v>
      </c>
      <c r="B3" s="87">
        <v>4.6180000000000003</v>
      </c>
      <c r="C3" s="87">
        <v>3.3149999999999999</v>
      </c>
    </row>
    <row r="4" spans="1:15" x14ac:dyDescent="0.25">
      <c r="A4" t="s">
        <v>224</v>
      </c>
      <c r="B4" s="87">
        <v>3.5859999999999999</v>
      </c>
      <c r="C4" s="87">
        <v>3.0129999999999999</v>
      </c>
    </row>
    <row r="5" spans="1:15" x14ac:dyDescent="0.25">
      <c r="A5" t="s">
        <v>9</v>
      </c>
      <c r="B5" s="86">
        <v>6.7119999999999997</v>
      </c>
      <c r="C5" s="86">
        <v>2.9159999999999999</v>
      </c>
    </row>
    <row r="6" spans="1:15" x14ac:dyDescent="0.25">
      <c r="A6" t="s">
        <v>14</v>
      </c>
      <c r="B6" s="87">
        <v>3.8</v>
      </c>
      <c r="C6" s="87">
        <v>2.5710000000000002</v>
      </c>
    </row>
    <row r="7" spans="1:15" x14ac:dyDescent="0.25">
      <c r="A7" t="s">
        <v>20</v>
      </c>
      <c r="B7" s="87">
        <v>3.8450000000000002</v>
      </c>
      <c r="C7" s="87">
        <v>2.4630000000000001</v>
      </c>
    </row>
    <row r="8" spans="1:15" x14ac:dyDescent="0.25">
      <c r="A8" t="s">
        <v>215</v>
      </c>
      <c r="B8" s="87">
        <v>3.827</v>
      </c>
      <c r="C8" s="87">
        <v>2.044</v>
      </c>
    </row>
    <row r="9" spans="1:15" x14ac:dyDescent="0.25">
      <c r="A9" t="s">
        <v>234</v>
      </c>
      <c r="B9" s="87">
        <v>2.82</v>
      </c>
      <c r="C9" s="87">
        <v>2</v>
      </c>
    </row>
    <row r="10" spans="1:15" x14ac:dyDescent="0.25">
      <c r="A10" t="s">
        <v>214</v>
      </c>
      <c r="B10" s="86">
        <v>3.887</v>
      </c>
      <c r="C10" s="86">
        <v>1.9059999999999999</v>
      </c>
    </row>
    <row r="11" spans="1:15" x14ac:dyDescent="0.25">
      <c r="A11" t="s">
        <v>218</v>
      </c>
      <c r="B11" s="87">
        <v>4.798</v>
      </c>
      <c r="C11" s="87">
        <v>1.891</v>
      </c>
    </row>
    <row r="12" spans="1:15" x14ac:dyDescent="0.25">
      <c r="A12" t="s">
        <v>11</v>
      </c>
      <c r="B12" s="87">
        <v>3.1989999999999998</v>
      </c>
      <c r="C12" s="87">
        <v>1.8109999999999999</v>
      </c>
      <c r="O12" s="28"/>
    </row>
    <row r="13" spans="1:15" x14ac:dyDescent="0.25">
      <c r="A13" t="s">
        <v>220</v>
      </c>
      <c r="B13" s="87">
        <v>9.5</v>
      </c>
      <c r="C13" s="87">
        <v>1.8</v>
      </c>
      <c r="O13" s="28"/>
    </row>
    <row r="14" spans="1:15" x14ac:dyDescent="0.25">
      <c r="A14" t="s">
        <v>223</v>
      </c>
      <c r="B14" s="87">
        <v>5.0670000000000002</v>
      </c>
      <c r="C14" s="87">
        <v>1.6719999999999999</v>
      </c>
      <c r="O14" s="28"/>
    </row>
    <row r="15" spans="1:15" x14ac:dyDescent="0.25">
      <c r="A15" t="s">
        <v>222</v>
      </c>
      <c r="B15" s="87">
        <v>1.3919999999999999</v>
      </c>
      <c r="C15" s="87">
        <v>1.613</v>
      </c>
      <c r="O15" s="28"/>
    </row>
    <row r="16" spans="1:15" x14ac:dyDescent="0.25">
      <c r="A16" t="s">
        <v>216</v>
      </c>
      <c r="B16" s="86">
        <v>7.9770000000000003</v>
      </c>
      <c r="C16" s="86">
        <v>1.6080000000000001</v>
      </c>
      <c r="O16" s="28"/>
    </row>
    <row r="17" spans="1:15" x14ac:dyDescent="0.25">
      <c r="A17" t="s">
        <v>217</v>
      </c>
      <c r="B17" s="87">
        <v>10.128</v>
      </c>
      <c r="C17" s="87">
        <v>1.5</v>
      </c>
      <c r="O17" s="28"/>
    </row>
    <row r="18" spans="1:15" x14ac:dyDescent="0.25">
      <c r="A18" t="s">
        <v>221</v>
      </c>
      <c r="B18" s="87">
        <v>8.577</v>
      </c>
      <c r="C18" s="87">
        <v>1.498</v>
      </c>
      <c r="O18" s="28"/>
    </row>
    <row r="19" spans="1:15" x14ac:dyDescent="0.25">
      <c r="A19" t="s">
        <v>228</v>
      </c>
      <c r="B19" s="87">
        <v>4.1989999999999998</v>
      </c>
      <c r="C19" s="87">
        <v>1.4510000000000001</v>
      </c>
      <c r="G19" s="10"/>
      <c r="H19" s="10"/>
      <c r="I19" s="10"/>
      <c r="J19" s="10"/>
      <c r="K19" s="10"/>
      <c r="L19" s="10"/>
      <c r="M19" s="10"/>
      <c r="N19" s="10"/>
      <c r="O19" s="10"/>
    </row>
    <row r="20" spans="1:15" x14ac:dyDescent="0.25">
      <c r="A20" t="s">
        <v>22</v>
      </c>
      <c r="B20" s="87">
        <v>4.8529999999999998</v>
      </c>
      <c r="C20" s="87">
        <v>1.2110000000000001</v>
      </c>
      <c r="F20" s="48"/>
      <c r="G20" s="10"/>
      <c r="H20" s="10"/>
      <c r="I20" s="10"/>
      <c r="J20" s="10"/>
      <c r="K20" s="10"/>
      <c r="L20" s="10"/>
      <c r="M20" s="10"/>
      <c r="N20" s="10"/>
      <c r="O20" s="10"/>
    </row>
    <row r="21" spans="1:15" x14ac:dyDescent="0.25">
      <c r="A21" t="s">
        <v>25</v>
      </c>
      <c r="B21" s="87">
        <v>3.6920000000000002</v>
      </c>
      <c r="C21" s="87">
        <v>1.1200000000000001</v>
      </c>
      <c r="F21" s="49"/>
      <c r="G21" s="10"/>
      <c r="H21" s="10"/>
      <c r="I21" s="10"/>
      <c r="J21" s="10"/>
      <c r="K21" s="10"/>
      <c r="L21" s="10"/>
      <c r="M21" s="10"/>
      <c r="N21" s="10"/>
      <c r="O21" s="10"/>
    </row>
    <row r="22" spans="1:15" x14ac:dyDescent="0.25">
      <c r="A22" t="s">
        <v>225</v>
      </c>
      <c r="B22" s="86">
        <v>8.36</v>
      </c>
      <c r="C22" s="86">
        <v>1.1140000000000001</v>
      </c>
      <c r="F22" s="50"/>
      <c r="G22" s="10"/>
      <c r="H22" s="10"/>
      <c r="I22" s="10"/>
      <c r="J22" s="10"/>
      <c r="K22" s="10"/>
      <c r="L22" s="10"/>
      <c r="M22" s="10"/>
      <c r="N22" s="10"/>
      <c r="O22" s="10"/>
    </row>
    <row r="23" spans="1:15" x14ac:dyDescent="0.25">
      <c r="A23" t="s">
        <v>10</v>
      </c>
      <c r="B23" s="87">
        <v>5.117</v>
      </c>
      <c r="C23" s="87">
        <v>1</v>
      </c>
      <c r="O23" s="28"/>
    </row>
    <row r="24" spans="1:15" x14ac:dyDescent="0.25">
      <c r="A24" t="s">
        <v>226</v>
      </c>
      <c r="B24" s="87">
        <v>3.5059999999999998</v>
      </c>
      <c r="C24" s="87">
        <v>0.995</v>
      </c>
      <c r="O24" s="28"/>
    </row>
    <row r="25" spans="1:15" x14ac:dyDescent="0.25">
      <c r="A25" t="s">
        <v>219</v>
      </c>
      <c r="B25" s="86">
        <v>2.3940000000000001</v>
      </c>
      <c r="C25" s="86">
        <v>0.8</v>
      </c>
      <c r="O25" s="28"/>
    </row>
    <row r="26" spans="1:15" x14ac:dyDescent="0.25">
      <c r="A26" t="s">
        <v>16</v>
      </c>
      <c r="B26" s="86">
        <v>7.9989999999999997</v>
      </c>
      <c r="C26" s="86">
        <v>0.79800000000000004</v>
      </c>
      <c r="O26" s="28"/>
    </row>
    <row r="27" spans="1:15" x14ac:dyDescent="0.25">
      <c r="A27" t="s">
        <v>235</v>
      </c>
      <c r="B27" s="87">
        <v>4.4610000000000003</v>
      </c>
      <c r="C27" s="87">
        <v>0.753</v>
      </c>
      <c r="O27" s="28"/>
    </row>
    <row r="28" spans="1:15" x14ac:dyDescent="0.25">
      <c r="A28" t="s">
        <v>19</v>
      </c>
      <c r="B28" s="87">
        <v>4.6040000000000001</v>
      </c>
      <c r="C28" s="87">
        <v>0.65800000000000003</v>
      </c>
      <c r="O28" s="28"/>
    </row>
    <row r="29" spans="1:15" x14ac:dyDescent="0.25">
      <c r="A29" t="s">
        <v>17</v>
      </c>
      <c r="B29" s="87">
        <v>4.6710000000000003</v>
      </c>
      <c r="C29" s="87">
        <v>0.65</v>
      </c>
      <c r="O29" s="28"/>
    </row>
    <row r="30" spans="1:15" x14ac:dyDescent="0.25">
      <c r="A30" t="s">
        <v>21</v>
      </c>
      <c r="B30" s="87">
        <v>3.8</v>
      </c>
      <c r="C30" s="87">
        <v>0.6</v>
      </c>
      <c r="O30" s="28"/>
    </row>
    <row r="31" spans="1:15" x14ac:dyDescent="0.25">
      <c r="A31" t="s">
        <v>23</v>
      </c>
      <c r="B31" s="86">
        <v>3.51</v>
      </c>
      <c r="C31" s="86">
        <v>0.46700000000000003</v>
      </c>
      <c r="O31" s="28"/>
    </row>
    <row r="32" spans="1:15" x14ac:dyDescent="0.25">
      <c r="A32" t="s">
        <v>236</v>
      </c>
      <c r="B32" s="87">
        <v>3.524</v>
      </c>
      <c r="C32" s="87">
        <v>0.4</v>
      </c>
      <c r="O32" s="28"/>
    </row>
    <row r="33" spans="1:15" x14ac:dyDescent="0.25">
      <c r="A33" t="s">
        <v>15</v>
      </c>
      <c r="B33" s="87">
        <v>4.9139999999999997</v>
      </c>
      <c r="C33" s="87">
        <v>0.38100000000000001</v>
      </c>
      <c r="O33" s="28"/>
    </row>
    <row r="34" spans="1:15" x14ac:dyDescent="0.25">
      <c r="A34" t="s">
        <v>227</v>
      </c>
      <c r="B34" s="87">
        <v>8.99</v>
      </c>
      <c r="C34" s="87">
        <v>0.315</v>
      </c>
      <c r="O34" s="28"/>
    </row>
    <row r="35" spans="1:15" x14ac:dyDescent="0.25">
      <c r="A35" t="s">
        <v>18</v>
      </c>
      <c r="B35" s="87">
        <v>8.3670000000000009</v>
      </c>
      <c r="C35" s="87">
        <v>-0.13600000000000001</v>
      </c>
      <c r="O35" s="28"/>
    </row>
    <row r="36" spans="1:15" x14ac:dyDescent="0.25">
      <c r="A36" t="s">
        <v>26</v>
      </c>
      <c r="B36" s="86">
        <v>5.2119999999999997</v>
      </c>
      <c r="C36" s="86">
        <v>-0.18099999999999999</v>
      </c>
      <c r="O36" s="28"/>
    </row>
    <row r="37" spans="1:15" x14ac:dyDescent="0.25">
      <c r="A37" t="s">
        <v>12</v>
      </c>
      <c r="B37" s="86">
        <v>7.1870000000000003</v>
      </c>
      <c r="C37" s="86">
        <v>-0.29399999999999998</v>
      </c>
      <c r="O37" s="28"/>
    </row>
    <row r="38" spans="1:15" x14ac:dyDescent="0.25">
      <c r="O38" s="28"/>
    </row>
    <row r="39" spans="1:15" x14ac:dyDescent="0.25">
      <c r="O39" s="28"/>
    </row>
    <row r="58" spans="15:24" x14ac:dyDescent="0.25">
      <c r="O58"/>
      <c r="P58"/>
      <c r="Q58"/>
      <c r="R58"/>
      <c r="S58"/>
      <c r="T58"/>
      <c r="U58"/>
      <c r="V58"/>
      <c r="W58"/>
      <c r="X58"/>
    </row>
  </sheetData>
  <autoFilter ref="A1:C37" xr:uid="{04E089BC-A680-49C9-AAED-3B021A549E39}">
    <sortState xmlns:xlrd2="http://schemas.microsoft.com/office/spreadsheetml/2017/richdata2" ref="A2:C37">
      <sortCondition descending="1" ref="C1:C37"/>
    </sortState>
  </autoFilter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E129E-F43D-4D0F-ADCF-6F09CF79283E}">
  <dimension ref="A1:E32"/>
  <sheetViews>
    <sheetView workbookViewId="0">
      <selection activeCell="R26" sqref="R26"/>
    </sheetView>
  </sheetViews>
  <sheetFormatPr defaultRowHeight="15" x14ac:dyDescent="0.25"/>
  <cols>
    <col min="2" max="2" width="12.140625" bestFit="1" customWidth="1"/>
    <col min="3" max="3" width="12" bestFit="1" customWidth="1"/>
    <col min="4" max="4" width="19.7109375" bestFit="1" customWidth="1"/>
    <col min="5" max="5" width="19.85546875" bestFit="1" customWidth="1"/>
  </cols>
  <sheetData>
    <row r="1" spans="1:5" x14ac:dyDescent="0.25">
      <c r="B1" t="s">
        <v>207</v>
      </c>
      <c r="C1" t="s">
        <v>208</v>
      </c>
      <c r="D1" t="s">
        <v>238</v>
      </c>
      <c r="E1" t="s">
        <v>239</v>
      </c>
    </row>
    <row r="2" spans="1:5" x14ac:dyDescent="0.25">
      <c r="A2" s="88">
        <v>1998</v>
      </c>
      <c r="B2">
        <v>39.958149383667433</v>
      </c>
      <c r="C2">
        <v>40.585770108324517</v>
      </c>
      <c r="D2">
        <v>-0.6276207246570944</v>
      </c>
    </row>
    <row r="3" spans="1:5" x14ac:dyDescent="0.25">
      <c r="A3" s="88">
        <v>1999</v>
      </c>
      <c r="B3">
        <v>42.135363695228243</v>
      </c>
      <c r="C3">
        <v>41.314351828667228</v>
      </c>
      <c r="D3">
        <v>0.82101186656101843</v>
      </c>
    </row>
    <row r="4" spans="1:5" x14ac:dyDescent="0.25">
      <c r="A4" s="88">
        <v>2000</v>
      </c>
      <c r="B4">
        <v>42.065099063364528</v>
      </c>
      <c r="C4">
        <v>40.867507331565946</v>
      </c>
      <c r="D4">
        <v>1.1975917317985787</v>
      </c>
    </row>
    <row r="5" spans="1:5" x14ac:dyDescent="0.25">
      <c r="A5" s="88">
        <v>2001</v>
      </c>
      <c r="B5">
        <v>40.397099508789132</v>
      </c>
      <c r="C5">
        <v>41.38293272994094</v>
      </c>
      <c r="D5">
        <v>-0.98583322115181404</v>
      </c>
    </row>
    <row r="6" spans="1:5" x14ac:dyDescent="0.25">
      <c r="A6" s="88">
        <v>2002</v>
      </c>
      <c r="B6">
        <v>39.970203798847578</v>
      </c>
      <c r="C6">
        <v>42.708396924603562</v>
      </c>
      <c r="D6">
        <v>-2.7381931257559766</v>
      </c>
    </row>
    <row r="7" spans="1:5" x14ac:dyDescent="0.25">
      <c r="A7" s="88">
        <v>2003</v>
      </c>
      <c r="B7">
        <v>41.166971845195917</v>
      </c>
      <c r="C7">
        <v>44.225586494440904</v>
      </c>
      <c r="D7">
        <v>-3.058614649244987</v>
      </c>
    </row>
    <row r="8" spans="1:5" x14ac:dyDescent="0.25">
      <c r="A8" s="88">
        <v>2004</v>
      </c>
      <c r="B8">
        <v>42.293270972102732</v>
      </c>
      <c r="C8">
        <v>42.62137448418666</v>
      </c>
      <c r="D8">
        <v>-0.32810351208392979</v>
      </c>
    </row>
    <row r="9" spans="1:5" x14ac:dyDescent="0.25">
      <c r="A9" s="88">
        <v>2005</v>
      </c>
      <c r="B9">
        <v>45.638685223509931</v>
      </c>
      <c r="C9">
        <v>41.208279298661516</v>
      </c>
      <c r="D9">
        <v>4.4304059248484133</v>
      </c>
    </row>
    <row r="10" spans="1:5" x14ac:dyDescent="0.25">
      <c r="A10" s="88">
        <v>2006</v>
      </c>
      <c r="B10">
        <v>45.883374967362357</v>
      </c>
      <c r="C10">
        <v>40.138212249326536</v>
      </c>
      <c r="D10">
        <v>5.7451627180358251</v>
      </c>
    </row>
    <row r="11" spans="1:5" x14ac:dyDescent="0.25">
      <c r="A11" s="88">
        <v>2007</v>
      </c>
      <c r="B11">
        <v>45.170759996991237</v>
      </c>
      <c r="C11">
        <v>40.323122046609441</v>
      </c>
      <c r="D11">
        <v>4.8476379503817952</v>
      </c>
    </row>
    <row r="12" spans="1:5" x14ac:dyDescent="0.25">
      <c r="A12" s="88">
        <v>2008</v>
      </c>
      <c r="B12">
        <v>41.260249428053648</v>
      </c>
      <c r="C12">
        <v>53.987747973012745</v>
      </c>
      <c r="D12">
        <v>-12.727498544959099</v>
      </c>
    </row>
    <row r="13" spans="1:5" x14ac:dyDescent="0.25">
      <c r="A13" s="88">
        <v>2009</v>
      </c>
      <c r="B13">
        <v>37.952968010568711</v>
      </c>
      <c r="C13">
        <v>47.427719404041582</v>
      </c>
      <c r="D13">
        <v>-9.4747513934728733</v>
      </c>
    </row>
    <row r="14" spans="1:5" x14ac:dyDescent="0.25">
      <c r="A14" s="88">
        <v>2010</v>
      </c>
      <c r="B14">
        <v>38.144624047193311</v>
      </c>
      <c r="C14">
        <v>47.554292389391854</v>
      </c>
      <c r="D14">
        <v>-9.4096683421985485</v>
      </c>
    </row>
    <row r="15" spans="1:5" x14ac:dyDescent="0.25">
      <c r="A15" s="88">
        <v>2011</v>
      </c>
      <c r="B15">
        <v>38.642795831715304</v>
      </c>
      <c r="C15">
        <v>45.539566662528117</v>
      </c>
      <c r="D15">
        <v>-6.8967708308128151</v>
      </c>
    </row>
    <row r="16" spans="1:5" x14ac:dyDescent="0.25">
      <c r="A16" s="88">
        <v>2012</v>
      </c>
      <c r="B16">
        <v>40.092036490602439</v>
      </c>
      <c r="C16">
        <v>43.725119299193558</v>
      </c>
      <c r="D16">
        <v>-3.6330828085911211</v>
      </c>
    </row>
    <row r="17" spans="1:5" x14ac:dyDescent="0.25">
      <c r="A17" s="88">
        <v>2013</v>
      </c>
      <c r="B17">
        <v>40.291690156059502</v>
      </c>
      <c r="C17">
        <v>42.13084600725022</v>
      </c>
      <c r="D17">
        <v>-1.8391558511907213</v>
      </c>
    </row>
    <row r="18" spans="1:5" x14ac:dyDescent="0.25">
      <c r="A18" s="88">
        <v>2014</v>
      </c>
      <c r="B18">
        <v>43.392259017810922</v>
      </c>
      <c r="C18">
        <v>43.516978570476809</v>
      </c>
      <c r="D18">
        <v>-0.12471955266588537</v>
      </c>
    </row>
    <row r="19" spans="1:5" x14ac:dyDescent="0.25">
      <c r="A19" s="88">
        <v>2015</v>
      </c>
      <c r="B19">
        <v>40.228319449050737</v>
      </c>
      <c r="C19">
        <v>41.049723075771325</v>
      </c>
      <c r="D19">
        <v>-0.82140362672058675</v>
      </c>
    </row>
    <row r="20" spans="1:5" x14ac:dyDescent="0.25">
      <c r="A20" s="88">
        <v>2016</v>
      </c>
      <c r="B20">
        <v>56.282210610953975</v>
      </c>
      <c r="C20">
        <v>44.072743294673089</v>
      </c>
      <c r="D20">
        <v>12.20946731628089</v>
      </c>
    </row>
    <row r="21" spans="1:5" x14ac:dyDescent="0.25">
      <c r="A21" s="88">
        <v>2017</v>
      </c>
      <c r="B21">
        <v>42.979063012408595</v>
      </c>
      <c r="C21">
        <v>42.435180559501489</v>
      </c>
      <c r="D21">
        <v>0.54388245290710591</v>
      </c>
    </row>
    <row r="22" spans="1:5" x14ac:dyDescent="0.25">
      <c r="A22" s="88">
        <v>2018</v>
      </c>
      <c r="B22">
        <v>42.214770505879812</v>
      </c>
      <c r="C22">
        <v>41.558977524555601</v>
      </c>
      <c r="D22">
        <v>0.65579298132420927</v>
      </c>
    </row>
    <row r="23" spans="1:5" x14ac:dyDescent="0.25">
      <c r="A23" s="88">
        <v>2019</v>
      </c>
      <c r="B23">
        <v>39.931848760917092</v>
      </c>
      <c r="C23">
        <v>41.755286264529943</v>
      </c>
      <c r="D23">
        <v>-1.823437503612849</v>
      </c>
    </row>
    <row r="24" spans="1:5" x14ac:dyDescent="0.25">
      <c r="A24" s="88">
        <v>2020</v>
      </c>
      <c r="B24">
        <v>40.506744505482644</v>
      </c>
      <c r="C24">
        <v>49.356270819407598</v>
      </c>
      <c r="D24">
        <v>-8.8495263139249527</v>
      </c>
    </row>
    <row r="25" spans="1:5" x14ac:dyDescent="0.25">
      <c r="A25" s="88">
        <v>2021</v>
      </c>
      <c r="B25">
        <v>39.679966641355158</v>
      </c>
      <c r="C25">
        <v>47.881701406421953</v>
      </c>
      <c r="D25">
        <v>-8.2017347650668011</v>
      </c>
    </row>
    <row r="26" spans="1:5" x14ac:dyDescent="0.25">
      <c r="A26" s="88">
        <v>2022</v>
      </c>
      <c r="B26">
        <v>39.707880834193567</v>
      </c>
      <c r="C26">
        <v>43.759686662333628</v>
      </c>
      <c r="D26">
        <v>-4.0518058281400666</v>
      </c>
      <c r="E26">
        <v>-7</v>
      </c>
    </row>
    <row r="27" spans="1:5" x14ac:dyDescent="0.25">
      <c r="A27" s="88">
        <v>2023</v>
      </c>
      <c r="B27">
        <v>42.195641823917775</v>
      </c>
      <c r="C27">
        <v>43.8925803762356</v>
      </c>
      <c r="D27">
        <v>-1.6969385523178275</v>
      </c>
      <c r="E27">
        <v>-4.8</v>
      </c>
    </row>
    <row r="28" spans="1:5" x14ac:dyDescent="0.25">
      <c r="A28" s="88">
        <v>2024</v>
      </c>
      <c r="B28">
        <v>42.03162557893009</v>
      </c>
      <c r="C28">
        <v>43.181192753571025</v>
      </c>
      <c r="D28">
        <v>-1.1495671746409315</v>
      </c>
      <c r="E28">
        <v>-3.6</v>
      </c>
    </row>
    <row r="29" spans="1:5" x14ac:dyDescent="0.25">
      <c r="A29" s="88" t="s">
        <v>54</v>
      </c>
      <c r="B29">
        <v>41.73769164329039</v>
      </c>
      <c r="C29">
        <v>42.574949750306558</v>
      </c>
      <c r="D29">
        <v>-0.83725810701616632</v>
      </c>
      <c r="E29">
        <v>-2.4</v>
      </c>
    </row>
    <row r="30" spans="1:5" x14ac:dyDescent="0.25">
      <c r="A30" s="88" t="s">
        <v>55</v>
      </c>
      <c r="B30">
        <v>41.581439286767818</v>
      </c>
      <c r="C30">
        <v>41.917062421900333</v>
      </c>
      <c r="D30">
        <v>-0.33562313513251163</v>
      </c>
      <c r="E30">
        <v>-1</v>
      </c>
    </row>
    <row r="31" spans="1:5" x14ac:dyDescent="0.25">
      <c r="A31" s="88" t="s">
        <v>56</v>
      </c>
      <c r="B31">
        <v>41.488919791246701</v>
      </c>
      <c r="C31">
        <v>41.484076299455616</v>
      </c>
      <c r="D31">
        <v>4.8434917910820776E-3</v>
      </c>
    </row>
    <row r="32" spans="1:5" x14ac:dyDescent="0.25">
      <c r="A32" s="88" t="s">
        <v>79</v>
      </c>
      <c r="B32">
        <v>41.175127020991283</v>
      </c>
      <c r="C32">
        <v>41.067777452947965</v>
      </c>
      <c r="D32">
        <v>0.1073495680433246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2E98B-A0BB-4FBA-A361-286F4FF4B9A5}">
  <dimension ref="A1:H23"/>
  <sheetViews>
    <sheetView topLeftCell="A7" workbookViewId="0">
      <selection activeCell="F28" sqref="F28"/>
    </sheetView>
  </sheetViews>
  <sheetFormatPr defaultRowHeight="15" x14ac:dyDescent="0.25"/>
  <cols>
    <col min="2" max="2" width="21.5703125" bestFit="1" customWidth="1"/>
    <col min="3" max="3" width="24.85546875" bestFit="1" customWidth="1"/>
    <col min="4" max="4" width="42.85546875" bestFit="1" customWidth="1"/>
    <col min="5" max="5" width="17.7109375" bestFit="1" customWidth="1"/>
    <col min="6" max="8" width="42.85546875" bestFit="1" customWidth="1"/>
  </cols>
  <sheetData>
    <row r="1" spans="1:8" x14ac:dyDescent="0.25">
      <c r="B1" t="s">
        <v>240</v>
      </c>
      <c r="C1" t="s">
        <v>241</v>
      </c>
      <c r="D1" t="s">
        <v>242</v>
      </c>
      <c r="E1" t="s">
        <v>243</v>
      </c>
      <c r="F1" t="s">
        <v>244</v>
      </c>
      <c r="G1" t="s">
        <v>245</v>
      </c>
      <c r="H1" t="s">
        <v>246</v>
      </c>
    </row>
    <row r="2" spans="1:8" x14ac:dyDescent="0.25">
      <c r="A2" s="88">
        <v>2007</v>
      </c>
      <c r="B2">
        <v>311.01100000000002</v>
      </c>
      <c r="C2">
        <v>64.802999999999997</v>
      </c>
      <c r="D2">
        <v>0.17946560476902212</v>
      </c>
      <c r="E2">
        <v>0.3</v>
      </c>
    </row>
    <row r="3" spans="1:8" x14ac:dyDescent="0.25">
      <c r="A3" s="88">
        <v>2008</v>
      </c>
      <c r="B3">
        <v>931.32399999999996</v>
      </c>
      <c r="C3">
        <v>113.402</v>
      </c>
      <c r="D3">
        <v>0.52451301407564677</v>
      </c>
      <c r="E3">
        <v>0.3</v>
      </c>
    </row>
    <row r="4" spans="1:8" x14ac:dyDescent="0.25">
      <c r="A4" s="88">
        <v>2009</v>
      </c>
      <c r="B4">
        <v>1176.4359999999999</v>
      </c>
      <c r="C4">
        <v>143.25200000000001</v>
      </c>
      <c r="D4">
        <v>0.65378128629585386</v>
      </c>
      <c r="E4">
        <v>0.3</v>
      </c>
    </row>
    <row r="5" spans="1:8" x14ac:dyDescent="0.25">
      <c r="A5" s="88">
        <v>2010</v>
      </c>
      <c r="B5">
        <v>1285.866</v>
      </c>
      <c r="C5">
        <v>140.99700000000001</v>
      </c>
      <c r="D5">
        <v>0.63935579937024345</v>
      </c>
      <c r="E5">
        <v>0.3</v>
      </c>
    </row>
    <row r="6" spans="1:8" x14ac:dyDescent="0.25">
      <c r="A6" s="88">
        <v>2011</v>
      </c>
      <c r="B6">
        <v>1468.2750000000001</v>
      </c>
      <c r="C6">
        <v>148.053</v>
      </c>
      <c r="D6">
        <v>0.59493860937819576</v>
      </c>
      <c r="E6">
        <v>0.3</v>
      </c>
    </row>
    <row r="7" spans="1:8" x14ac:dyDescent="0.25">
      <c r="A7" s="88">
        <v>2012</v>
      </c>
      <c r="B7">
        <v>1501.4393154060001</v>
      </c>
      <c r="C7">
        <v>143.161</v>
      </c>
      <c r="D7">
        <v>0.61500754157146265</v>
      </c>
      <c r="E7">
        <v>0.3</v>
      </c>
    </row>
    <row r="8" spans="1:8" x14ac:dyDescent="0.25">
      <c r="A8" s="88">
        <v>2013</v>
      </c>
      <c r="B8">
        <v>1458.9197044959999</v>
      </c>
      <c r="C8">
        <v>141.245</v>
      </c>
      <c r="D8">
        <v>0.59601506918573544</v>
      </c>
      <c r="E8">
        <v>0.3</v>
      </c>
    </row>
    <row r="9" spans="1:8" x14ac:dyDescent="0.25">
      <c r="A9" s="88">
        <v>2014</v>
      </c>
      <c r="B9">
        <v>1492.4873154060001</v>
      </c>
      <c r="C9">
        <v>140.244</v>
      </c>
      <c r="D9">
        <v>0.52745083082785327</v>
      </c>
      <c r="E9">
        <v>0.3</v>
      </c>
    </row>
    <row r="10" spans="1:8" x14ac:dyDescent="0.25">
      <c r="A10" s="88">
        <v>2015</v>
      </c>
      <c r="B10">
        <v>1339.8219559849999</v>
      </c>
      <c r="C10">
        <v>151.43</v>
      </c>
      <c r="D10">
        <v>0.46578483569018814</v>
      </c>
      <c r="E10">
        <v>0.3</v>
      </c>
    </row>
    <row r="11" spans="1:8" x14ac:dyDescent="0.25">
      <c r="A11" s="88">
        <v>2016</v>
      </c>
      <c r="B11">
        <v>1128.471</v>
      </c>
      <c r="C11">
        <v>148.86600000000001</v>
      </c>
      <c r="D11">
        <v>0.38952530896019394</v>
      </c>
      <c r="E11">
        <v>0.3</v>
      </c>
    </row>
    <row r="12" spans="1:8" x14ac:dyDescent="0.25">
      <c r="A12" s="88">
        <v>2017</v>
      </c>
      <c r="B12">
        <v>916.57076675400003</v>
      </c>
      <c r="C12">
        <v>185.339</v>
      </c>
      <c r="D12">
        <v>0.34719341471763943</v>
      </c>
      <c r="E12">
        <v>0.3</v>
      </c>
    </row>
    <row r="13" spans="1:8" x14ac:dyDescent="0.25">
      <c r="A13" s="88">
        <v>2018</v>
      </c>
      <c r="B13">
        <v>840.92335297799991</v>
      </c>
      <c r="C13">
        <v>178.69200000000001</v>
      </c>
      <c r="D13">
        <v>0.27964376666938684</v>
      </c>
      <c r="E13">
        <v>0.3</v>
      </c>
    </row>
    <row r="14" spans="1:8" x14ac:dyDescent="0.25">
      <c r="A14" s="88">
        <v>2019</v>
      </c>
      <c r="B14">
        <v>885.11855999999989</v>
      </c>
      <c r="C14">
        <v>181.35900000000001</v>
      </c>
      <c r="D14">
        <v>0.27000212034087262</v>
      </c>
      <c r="E14">
        <v>0.3</v>
      </c>
    </row>
    <row r="15" spans="1:8" x14ac:dyDescent="0.25">
      <c r="A15" s="88">
        <v>2020</v>
      </c>
      <c r="B15">
        <v>1244.558</v>
      </c>
      <c r="C15">
        <v>216.535</v>
      </c>
      <c r="D15">
        <v>0.36246488298944723</v>
      </c>
      <c r="E15">
        <v>0.3</v>
      </c>
      <c r="F15">
        <v>0.36017464076750899</v>
      </c>
      <c r="G15">
        <v>0.35717298955630172</v>
      </c>
      <c r="H15">
        <v>0.40909143391767061</v>
      </c>
    </row>
    <row r="16" spans="1:8" x14ac:dyDescent="0.25">
      <c r="A16" s="88">
        <v>2021</v>
      </c>
      <c r="B16">
        <v>1461.867</v>
      </c>
      <c r="C16">
        <v>249.85499999999999</v>
      </c>
      <c r="D16">
        <v>0.39824851359101554</v>
      </c>
      <c r="E16">
        <v>0.3</v>
      </c>
      <c r="F16">
        <v>0.39503816828624233</v>
      </c>
      <c r="G16">
        <v>0.43971812447274911</v>
      </c>
      <c r="H16">
        <v>0.49215846390969908</v>
      </c>
    </row>
    <row r="17" spans="1:8" x14ac:dyDescent="0.25">
      <c r="A17" s="88">
        <v>2022</v>
      </c>
      <c r="B17">
        <v>1591.6667068099093</v>
      </c>
      <c r="C17">
        <v>281.47800000000001</v>
      </c>
      <c r="D17">
        <v>0.40086764661628588</v>
      </c>
      <c r="E17">
        <v>0.3</v>
      </c>
      <c r="F17">
        <v>0.40306525786659475</v>
      </c>
      <c r="G17">
        <v>0.49453156642399798</v>
      </c>
      <c r="H17">
        <v>0.55385350324529226</v>
      </c>
    </row>
    <row r="18" spans="1:8" x14ac:dyDescent="0.25">
      <c r="A18" s="88">
        <v>2023</v>
      </c>
      <c r="B18">
        <v>1571.777083104909</v>
      </c>
      <c r="C18">
        <v>325.19165036181045</v>
      </c>
      <c r="D18">
        <v>0.38471017977143618</v>
      </c>
      <c r="E18">
        <v>0.3</v>
      </c>
      <c r="F18">
        <v>0.40300740064078877</v>
      </c>
      <c r="G18">
        <v>0.52451227606984729</v>
      </c>
      <c r="H18">
        <v>0.58419860604967444</v>
      </c>
    </row>
    <row r="19" spans="1:8" x14ac:dyDescent="0.25">
      <c r="A19" s="88">
        <v>2024</v>
      </c>
      <c r="B19">
        <v>1619.1730038759699</v>
      </c>
      <c r="C19">
        <v>340.55896931474592</v>
      </c>
      <c r="D19">
        <v>0.37590419841891065</v>
      </c>
      <c r="E19">
        <v>0.3</v>
      </c>
      <c r="F19">
        <v>0.41226667446841958</v>
      </c>
      <c r="G19">
        <v>0.53802453216471302</v>
      </c>
      <c r="H19">
        <v>0.60128590310095409</v>
      </c>
    </row>
    <row r="20" spans="1:8" x14ac:dyDescent="0.25">
      <c r="A20" s="88">
        <v>2025</v>
      </c>
      <c r="B20">
        <v>1691.2925426344921</v>
      </c>
      <c r="C20">
        <v>350.32744469896807</v>
      </c>
      <c r="D20">
        <v>0.37634846110672693</v>
      </c>
      <c r="E20">
        <v>0.3</v>
      </c>
      <c r="F20">
        <v>0.4151327445200515</v>
      </c>
      <c r="G20">
        <v>0.54143481468955912</v>
      </c>
      <c r="H20">
        <v>0.60396401525403454</v>
      </c>
    </row>
    <row r="21" spans="1:8" x14ac:dyDescent="0.25">
      <c r="A21" s="88">
        <v>2026</v>
      </c>
      <c r="B21">
        <v>1753.8521143883352</v>
      </c>
      <c r="C21">
        <v>354.98703905961173</v>
      </c>
      <c r="D21">
        <v>0.37409416454311245</v>
      </c>
      <c r="E21">
        <v>0.3</v>
      </c>
      <c r="F21">
        <v>0.41291428213529718</v>
      </c>
      <c r="G21">
        <v>0.54040649826869636</v>
      </c>
    </row>
    <row r="22" spans="1:8" x14ac:dyDescent="0.25">
      <c r="A22" s="88" t="s">
        <v>56</v>
      </c>
      <c r="B22">
        <v>1815.447104321478</v>
      </c>
      <c r="C22">
        <v>362.56782426458801</v>
      </c>
      <c r="D22">
        <v>0.36816117700865048</v>
      </c>
      <c r="E22">
        <v>0.3</v>
      </c>
      <c r="F22">
        <v>0.40838583387962202</v>
      </c>
    </row>
    <row r="23" spans="1:8" x14ac:dyDescent="0.25">
      <c r="A23" s="88" t="s">
        <v>79</v>
      </c>
      <c r="B23">
        <v>1866.4798943035039</v>
      </c>
      <c r="C23">
        <v>369.24293403642935</v>
      </c>
      <c r="D23">
        <v>0.3593760842937353</v>
      </c>
      <c r="E23">
        <v>0.3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0BCAC-78A3-472E-B69D-D5E420C14E53}">
  <dimension ref="A1:C20"/>
  <sheetViews>
    <sheetView workbookViewId="0">
      <selection activeCell="J26" sqref="J26"/>
    </sheetView>
  </sheetViews>
  <sheetFormatPr defaultRowHeight="15" x14ac:dyDescent="0.25"/>
  <cols>
    <col min="1" max="1" width="9.140625" bestFit="1" customWidth="1"/>
    <col min="2" max="2" width="9.7109375" bestFit="1" customWidth="1"/>
    <col min="3" max="3" width="24.42578125" bestFit="1" customWidth="1"/>
  </cols>
  <sheetData>
    <row r="1" spans="1:3" x14ac:dyDescent="0.25">
      <c r="B1" t="s">
        <v>60</v>
      </c>
      <c r="C1" t="s">
        <v>61</v>
      </c>
    </row>
    <row r="2" spans="1:3" x14ac:dyDescent="0.25">
      <c r="A2" s="20">
        <v>2007</v>
      </c>
      <c r="B2" s="21">
        <v>0.17946560476902212</v>
      </c>
      <c r="C2" s="9"/>
    </row>
    <row r="3" spans="1:3" x14ac:dyDescent="0.25">
      <c r="A3" s="20">
        <v>2008</v>
      </c>
      <c r="B3" s="21">
        <v>0.52451301407564677</v>
      </c>
      <c r="C3" s="9"/>
    </row>
    <row r="4" spans="1:3" x14ac:dyDescent="0.25">
      <c r="A4" s="20">
        <v>2009</v>
      </c>
      <c r="B4" s="21">
        <v>0.65378128629585386</v>
      </c>
      <c r="C4" s="9"/>
    </row>
    <row r="5" spans="1:3" x14ac:dyDescent="0.25">
      <c r="A5" s="20">
        <v>2010</v>
      </c>
      <c r="B5" s="21">
        <v>0.63935579937024345</v>
      </c>
      <c r="C5" s="9"/>
    </row>
    <row r="6" spans="1:3" x14ac:dyDescent="0.25">
      <c r="A6" s="20">
        <v>2011</v>
      </c>
      <c r="B6" s="21">
        <v>0.59493860937819576</v>
      </c>
      <c r="C6" s="9"/>
    </row>
    <row r="7" spans="1:3" x14ac:dyDescent="0.25">
      <c r="A7" s="20">
        <v>2012</v>
      </c>
      <c r="B7" s="21">
        <v>0.61500754157146265</v>
      </c>
      <c r="C7" s="9"/>
    </row>
    <row r="8" spans="1:3" x14ac:dyDescent="0.25">
      <c r="A8" s="20">
        <v>2013</v>
      </c>
      <c r="B8" s="21">
        <v>0.59601506918573544</v>
      </c>
      <c r="C8" s="9"/>
    </row>
    <row r="9" spans="1:3" x14ac:dyDescent="0.25">
      <c r="A9" s="20">
        <v>2014</v>
      </c>
      <c r="B9" s="21">
        <v>0.52643902078548288</v>
      </c>
      <c r="C9" s="9"/>
    </row>
    <row r="10" spans="1:3" x14ac:dyDescent="0.25">
      <c r="A10" s="22">
        <v>2015</v>
      </c>
      <c r="B10" s="21">
        <v>0.46476399831793347</v>
      </c>
      <c r="C10" s="9"/>
    </row>
    <row r="11" spans="1:3" x14ac:dyDescent="0.25">
      <c r="A11" s="22">
        <v>2016</v>
      </c>
      <c r="B11" s="21">
        <v>0.38854205023377275</v>
      </c>
      <c r="C11" s="9"/>
    </row>
    <row r="12" spans="1:3" x14ac:dyDescent="0.25">
      <c r="A12" s="22">
        <v>2017</v>
      </c>
      <c r="B12" s="21">
        <v>0.34615062790679191</v>
      </c>
      <c r="C12" s="9"/>
    </row>
    <row r="13" spans="1:3" x14ac:dyDescent="0.25">
      <c r="A13" s="22">
        <v>2018</v>
      </c>
      <c r="B13" s="21">
        <v>0.27862799414110589</v>
      </c>
      <c r="C13" s="9"/>
    </row>
    <row r="14" spans="1:3" x14ac:dyDescent="0.25">
      <c r="A14" s="22">
        <v>2019</v>
      </c>
      <c r="B14" s="21">
        <v>0.26715871218351733</v>
      </c>
      <c r="C14" s="21">
        <v>0.27460618420410476</v>
      </c>
    </row>
    <row r="15" spans="1:3" x14ac:dyDescent="0.25">
      <c r="A15" s="22">
        <v>2020</v>
      </c>
      <c r="B15" s="21">
        <v>0.35888642328097131</v>
      </c>
      <c r="C15" s="21">
        <v>0.40909143391767061</v>
      </c>
    </row>
    <row r="16" spans="1:3" x14ac:dyDescent="0.25">
      <c r="A16" s="22">
        <v>2021</v>
      </c>
      <c r="B16" s="21">
        <v>0.3968278230984551</v>
      </c>
      <c r="C16" s="21">
        <v>0.49215846390969908</v>
      </c>
    </row>
    <row r="17" spans="1:3" x14ac:dyDescent="0.25">
      <c r="A17" s="22">
        <v>2022</v>
      </c>
      <c r="B17" s="21">
        <v>0.40122201059184176</v>
      </c>
      <c r="C17" s="21">
        <v>0.55385350324529226</v>
      </c>
    </row>
    <row r="18" spans="1:3" x14ac:dyDescent="0.25">
      <c r="A18" s="22">
        <v>2023</v>
      </c>
      <c r="B18" s="9"/>
      <c r="C18" s="21">
        <v>0.58419860604967444</v>
      </c>
    </row>
    <row r="19" spans="1:3" x14ac:dyDescent="0.25">
      <c r="A19" s="22">
        <v>2024</v>
      </c>
      <c r="B19" s="9"/>
      <c r="C19" s="21">
        <v>0.60128590310095409</v>
      </c>
    </row>
    <row r="20" spans="1:3" x14ac:dyDescent="0.25">
      <c r="A20" s="22">
        <v>2025</v>
      </c>
      <c r="B20" s="9"/>
      <c r="C20" s="21">
        <v>0.60396401525403454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27F42-3410-432A-B0A1-DAF17E493B45}">
  <dimension ref="A1:F38"/>
  <sheetViews>
    <sheetView workbookViewId="0"/>
  </sheetViews>
  <sheetFormatPr defaultRowHeight="15" x14ac:dyDescent="0.25"/>
  <cols>
    <col min="1" max="1" width="5" bestFit="1" customWidth="1"/>
    <col min="2" max="3" width="13.42578125" bestFit="1" customWidth="1"/>
    <col min="4" max="4" width="14.140625" bestFit="1" customWidth="1"/>
    <col min="5" max="5" width="12.7109375" bestFit="1" customWidth="1"/>
    <col min="6" max="6" width="14.28515625" bestFit="1" customWidth="1"/>
  </cols>
  <sheetData>
    <row r="1" spans="1:3" x14ac:dyDescent="0.25">
      <c r="B1" t="s">
        <v>296</v>
      </c>
      <c r="C1" t="s">
        <v>272</v>
      </c>
    </row>
    <row r="2" spans="1:3" x14ac:dyDescent="0.25">
      <c r="A2">
        <v>2018</v>
      </c>
      <c r="B2" s="112">
        <v>1.0390485794051136</v>
      </c>
      <c r="C2" s="112">
        <v>2.8879890781648059</v>
      </c>
    </row>
    <row r="3" spans="1:3" x14ac:dyDescent="0.25">
      <c r="A3">
        <v>2019</v>
      </c>
      <c r="B3" s="112">
        <v>-1.3604638236665463</v>
      </c>
      <c r="C3" s="112">
        <v>0.28846933996488894</v>
      </c>
    </row>
    <row r="4" spans="1:3" x14ac:dyDescent="0.25">
      <c r="A4">
        <v>2020</v>
      </c>
      <c r="B4" s="111">
        <v>-8.2636600798628148</v>
      </c>
      <c r="C4" s="111">
        <v>-6.5868387217152504</v>
      </c>
    </row>
    <row r="5" spans="1:3" x14ac:dyDescent="0.25">
      <c r="A5">
        <v>2021</v>
      </c>
      <c r="B5" s="111">
        <v>-7.4251317192419677</v>
      </c>
      <c r="C5" s="111">
        <v>-5.7521721784116018</v>
      </c>
    </row>
    <row r="6" spans="1:3" x14ac:dyDescent="0.25">
      <c r="A6">
        <v>2022</v>
      </c>
      <c r="B6" s="111">
        <v>-3.284498127663011</v>
      </c>
      <c r="C6" s="111">
        <v>-1.2851745532092027</v>
      </c>
    </row>
    <row r="7" spans="1:3" x14ac:dyDescent="0.25">
      <c r="A7">
        <v>2023</v>
      </c>
      <c r="B7" s="111">
        <v>-1.32551288836311</v>
      </c>
      <c r="C7" s="111">
        <v>0.57884783014757235</v>
      </c>
    </row>
    <row r="8" spans="1:3" x14ac:dyDescent="0.25">
      <c r="A8">
        <v>2024</v>
      </c>
      <c r="B8" s="111">
        <v>-1.0875208891822958</v>
      </c>
      <c r="C8" s="111">
        <v>0.30396546592052287</v>
      </c>
    </row>
    <row r="9" spans="1:3" x14ac:dyDescent="0.25">
      <c r="A9" t="s">
        <v>54</v>
      </c>
      <c r="B9" s="111">
        <v>-0.81423727807263446</v>
      </c>
      <c r="C9" s="111">
        <v>0.46649010722911244</v>
      </c>
    </row>
    <row r="10" spans="1:3" x14ac:dyDescent="0.25">
      <c r="A10" t="s">
        <v>55</v>
      </c>
      <c r="B10" s="111">
        <v>-0.40149136894433723</v>
      </c>
      <c r="C10" s="111">
        <v>0.89377224342886086</v>
      </c>
    </row>
    <row r="11" spans="1:3" x14ac:dyDescent="0.25">
      <c r="A11" t="s">
        <v>56</v>
      </c>
      <c r="B11" s="111">
        <v>-1.9190715992162713E-3</v>
      </c>
      <c r="C11" s="111">
        <v>1.2531537542893685</v>
      </c>
    </row>
    <row r="12" spans="1:3" x14ac:dyDescent="0.25">
      <c r="A12" t="s">
        <v>79</v>
      </c>
      <c r="B12" s="111">
        <v>7.6490346098779596E-2</v>
      </c>
      <c r="C12" s="111">
        <v>1.3312962618621484</v>
      </c>
    </row>
    <row r="13" spans="1:3" x14ac:dyDescent="0.25">
      <c r="B13" s="100"/>
      <c r="C13" s="100"/>
    </row>
    <row r="25" spans="2:6" x14ac:dyDescent="0.25">
      <c r="B25" s="22"/>
      <c r="E25" s="100"/>
      <c r="F25" s="100"/>
    </row>
    <row r="26" spans="2:6" x14ac:dyDescent="0.25">
      <c r="B26" s="22"/>
      <c r="E26" s="100"/>
      <c r="F26" s="100"/>
    </row>
    <row r="27" spans="2:6" x14ac:dyDescent="0.25">
      <c r="B27" s="22"/>
      <c r="E27" s="100"/>
      <c r="F27" s="100"/>
    </row>
    <row r="28" spans="2:6" x14ac:dyDescent="0.25">
      <c r="B28" s="22"/>
      <c r="E28" s="100"/>
      <c r="F28" s="100"/>
    </row>
    <row r="29" spans="2:6" x14ac:dyDescent="0.25">
      <c r="B29" s="22"/>
      <c r="E29" s="100"/>
      <c r="F29" s="100"/>
    </row>
    <row r="30" spans="2:6" x14ac:dyDescent="0.25">
      <c r="B30" s="22"/>
      <c r="E30" s="100"/>
      <c r="F30" s="100"/>
    </row>
    <row r="31" spans="2:6" x14ac:dyDescent="0.25">
      <c r="B31" s="22"/>
      <c r="E31" s="100"/>
      <c r="F31" s="100"/>
    </row>
    <row r="32" spans="2:6" x14ac:dyDescent="0.25">
      <c r="B32" s="22"/>
      <c r="E32" s="100"/>
      <c r="F32" s="100"/>
    </row>
    <row r="33" spans="2:6" x14ac:dyDescent="0.25">
      <c r="B33" s="22"/>
      <c r="E33" s="100"/>
      <c r="F33" s="100"/>
    </row>
    <row r="34" spans="2:6" x14ac:dyDescent="0.25">
      <c r="B34" s="101"/>
      <c r="E34" s="100"/>
      <c r="F34" s="100"/>
    </row>
    <row r="35" spans="2:6" x14ac:dyDescent="0.25">
      <c r="B35" s="101"/>
      <c r="C35" s="100"/>
      <c r="D35" s="100"/>
      <c r="E35" s="100"/>
      <c r="F35" s="100"/>
    </row>
    <row r="36" spans="2:6" x14ac:dyDescent="0.25">
      <c r="B36" s="34"/>
    </row>
    <row r="37" spans="2:6" x14ac:dyDescent="0.25">
      <c r="B37" s="34"/>
      <c r="C37" s="89"/>
      <c r="D37" s="89"/>
      <c r="E37" s="89"/>
      <c r="F37" s="89"/>
    </row>
    <row r="38" spans="2:6" x14ac:dyDescent="0.25">
      <c r="B38" s="34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0BFE2-2A91-4AE9-9CB3-A92B26D285B5}">
  <dimension ref="A1:L2"/>
  <sheetViews>
    <sheetView workbookViewId="0">
      <selection activeCell="J25" sqref="J25"/>
    </sheetView>
  </sheetViews>
  <sheetFormatPr defaultRowHeight="15" x14ac:dyDescent="0.25"/>
  <cols>
    <col min="1" max="1" width="32.5703125" bestFit="1" customWidth="1"/>
  </cols>
  <sheetData>
    <row r="1" spans="1:12" x14ac:dyDescent="0.25">
      <c r="B1">
        <v>2018</v>
      </c>
      <c r="C1">
        <v>2019</v>
      </c>
      <c r="D1">
        <v>2020</v>
      </c>
      <c r="E1">
        <v>2021</v>
      </c>
      <c r="F1">
        <v>2022</v>
      </c>
      <c r="G1">
        <v>2023</v>
      </c>
      <c r="H1">
        <v>2024</v>
      </c>
      <c r="I1">
        <v>2025</v>
      </c>
      <c r="J1">
        <v>2026</v>
      </c>
      <c r="K1">
        <v>2027</v>
      </c>
      <c r="L1">
        <v>2028</v>
      </c>
    </row>
    <row r="2" spans="1:12" x14ac:dyDescent="0.25">
      <c r="A2" t="s">
        <v>299</v>
      </c>
      <c r="B2">
        <v>22.689373194783609</v>
      </c>
      <c r="C2">
        <v>21.964447317311407</v>
      </c>
      <c r="D2">
        <v>29.997728125514612</v>
      </c>
      <c r="E2">
        <v>33.267270711802915</v>
      </c>
      <c r="F2">
        <v>33.37614108738719</v>
      </c>
      <c r="G2">
        <v>31.447656095280092</v>
      </c>
      <c r="H2">
        <v>30.726813617312548</v>
      </c>
      <c r="I2">
        <v>30.953402210341284</v>
      </c>
      <c r="J2">
        <v>30.952406844791021</v>
      </c>
      <c r="K2">
        <v>30.528112609009071</v>
      </c>
      <c r="L2">
        <v>29.851268398610031</v>
      </c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2E4C8-1BFD-47EA-8C36-4130CE0C1F38}">
  <dimension ref="A1:C9"/>
  <sheetViews>
    <sheetView workbookViewId="0"/>
  </sheetViews>
  <sheetFormatPr defaultRowHeight="15" x14ac:dyDescent="0.25"/>
  <sheetData>
    <row r="1" spans="1:3" x14ac:dyDescent="0.25">
      <c r="B1" t="s">
        <v>272</v>
      </c>
      <c r="C1" t="s">
        <v>296</v>
      </c>
    </row>
    <row r="2" spans="1:3" x14ac:dyDescent="0.25">
      <c r="A2">
        <v>2018</v>
      </c>
      <c r="B2" s="10">
        <v>2.8879890781648057E-2</v>
      </c>
      <c r="C2" s="10">
        <v>1.0390485794051137E-2</v>
      </c>
    </row>
    <row r="3" spans="1:3" x14ac:dyDescent="0.25">
      <c r="A3">
        <v>2019</v>
      </c>
      <c r="B3" s="10">
        <v>2.8846933996488893E-3</v>
      </c>
      <c r="C3" s="10">
        <v>-1.3604638236665462E-2</v>
      </c>
    </row>
    <row r="4" spans="1:3" x14ac:dyDescent="0.25">
      <c r="A4">
        <v>2020</v>
      </c>
      <c r="B4" s="10">
        <v>-6.5868387217152505E-2</v>
      </c>
      <c r="C4" s="10">
        <v>-8.2636600798628154E-2</v>
      </c>
    </row>
    <row r="5" spans="1:3" x14ac:dyDescent="0.25">
      <c r="A5">
        <v>2021</v>
      </c>
      <c r="B5" s="10">
        <v>-5.752172178411602E-2</v>
      </c>
      <c r="C5" s="10">
        <v>-7.4251317192419675E-2</v>
      </c>
    </row>
    <row r="6" spans="1:3" x14ac:dyDescent="0.25">
      <c r="A6" t="s">
        <v>302</v>
      </c>
      <c r="B6" s="10">
        <v>-1.39806532001508E-2</v>
      </c>
      <c r="C6" s="10">
        <v>-3.7760318973165397E-2</v>
      </c>
    </row>
    <row r="7" spans="1:3" x14ac:dyDescent="0.25">
      <c r="A7" t="s">
        <v>303</v>
      </c>
      <c r="B7" s="10">
        <v>-1.2851745532092028E-2</v>
      </c>
      <c r="C7" s="10">
        <v>-3.284498127663011E-2</v>
      </c>
    </row>
    <row r="8" spans="1:3" x14ac:dyDescent="0.25">
      <c r="A8" t="s">
        <v>304</v>
      </c>
      <c r="B8" s="10">
        <v>-1.27255392371768E-2</v>
      </c>
      <c r="C8" s="10">
        <v>-3.0236658750491901E-2</v>
      </c>
    </row>
    <row r="9" spans="1:3" x14ac:dyDescent="0.25">
      <c r="A9" t="s">
        <v>305</v>
      </c>
      <c r="B9" s="10">
        <v>5.7884783014757234E-3</v>
      </c>
      <c r="C9" s="10">
        <v>-1.32551288836311E-2</v>
      </c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6506F-95A9-43D3-A426-55D04DE51F0E}">
  <dimension ref="A1:Y61"/>
  <sheetViews>
    <sheetView workbookViewId="0"/>
  </sheetViews>
  <sheetFormatPr defaultColWidth="9.140625" defaultRowHeight="15" x14ac:dyDescent="0.25"/>
  <cols>
    <col min="1" max="1" width="5" bestFit="1" customWidth="1"/>
    <col min="2" max="2" width="16.85546875" bestFit="1" customWidth="1"/>
    <col min="3" max="3" width="11.7109375" bestFit="1" customWidth="1"/>
    <col min="4" max="4" width="5.85546875" bestFit="1" customWidth="1"/>
    <col min="5" max="11" width="10" customWidth="1"/>
    <col min="12" max="16384" width="9.140625" style="24"/>
  </cols>
  <sheetData>
    <row r="1" spans="1:16" x14ac:dyDescent="0.25">
      <c r="B1" s="48" t="s">
        <v>172</v>
      </c>
      <c r="C1" s="49" t="s">
        <v>173</v>
      </c>
      <c r="D1" s="50" t="s">
        <v>9</v>
      </c>
    </row>
    <row r="2" spans="1:16" x14ac:dyDescent="0.25">
      <c r="A2" t="s">
        <v>42</v>
      </c>
      <c r="B2" s="10">
        <v>3.27E-2</v>
      </c>
      <c r="C2" s="10">
        <v>2.1000000000000001E-2</v>
      </c>
      <c r="D2" s="10">
        <v>1.6899999999999998E-2</v>
      </c>
    </row>
    <row r="3" spans="1:16" x14ac:dyDescent="0.25">
      <c r="A3" t="s">
        <v>43</v>
      </c>
      <c r="B3" s="10">
        <v>3.15E-2</v>
      </c>
      <c r="C3" s="10">
        <v>2.1099999999999997E-2</v>
      </c>
      <c r="D3" s="10">
        <v>1.9400000000000001E-2</v>
      </c>
    </row>
    <row r="4" spans="1:16" x14ac:dyDescent="0.25">
      <c r="A4" t="s">
        <v>44</v>
      </c>
      <c r="B4" s="10">
        <v>3.2199999999999999E-2</v>
      </c>
      <c r="C4" s="10">
        <v>2.12E-2</v>
      </c>
      <c r="D4" s="10">
        <v>2.18E-2</v>
      </c>
    </row>
    <row r="5" spans="1:16" x14ac:dyDescent="0.25">
      <c r="A5" t="s">
        <v>45</v>
      </c>
      <c r="B5" s="10">
        <v>3.2500000000000001E-2</v>
      </c>
      <c r="C5" s="10">
        <v>2.12E-2</v>
      </c>
      <c r="D5" s="10">
        <v>2.1099999999999997E-2</v>
      </c>
    </row>
    <row r="6" spans="1:16" x14ac:dyDescent="0.25">
      <c r="A6" t="s">
        <v>46</v>
      </c>
      <c r="B6" s="10">
        <v>3.3599999999999998E-2</v>
      </c>
      <c r="C6" s="10">
        <v>2.1499999999999998E-2</v>
      </c>
      <c r="D6" s="10">
        <v>2.0799999999999999E-2</v>
      </c>
    </row>
    <row r="7" spans="1:16" x14ac:dyDescent="0.25">
      <c r="A7" t="s">
        <v>47</v>
      </c>
      <c r="B7" s="10">
        <v>3.32E-2</v>
      </c>
      <c r="C7" s="10">
        <v>2.1899999999999999E-2</v>
      </c>
      <c r="D7" s="10">
        <v>0.02</v>
      </c>
    </row>
    <row r="8" spans="1:16" x14ac:dyDescent="0.25">
      <c r="A8" t="s">
        <v>48</v>
      </c>
      <c r="B8" s="10">
        <v>3.39E-2</v>
      </c>
      <c r="C8" s="10">
        <v>2.2200000000000001E-2</v>
      </c>
      <c r="D8" s="10">
        <v>2.3199999999999998E-2</v>
      </c>
    </row>
    <row r="9" spans="1:16" x14ac:dyDescent="0.25">
      <c r="A9" t="s">
        <v>49</v>
      </c>
      <c r="B9" s="10">
        <v>3.49E-2</v>
      </c>
      <c r="C9" s="10">
        <v>2.3E-2</v>
      </c>
      <c r="D9" s="10">
        <v>2.4700000000000003E-2</v>
      </c>
    </row>
    <row r="10" spans="1:16" x14ac:dyDescent="0.25">
      <c r="A10" t="s">
        <v>50</v>
      </c>
      <c r="B10" s="10">
        <v>3.3599999999999998E-2</v>
      </c>
      <c r="C10" s="10">
        <v>2.2599999999999999E-2</v>
      </c>
      <c r="D10" s="10">
        <v>2.7699999999999999E-2</v>
      </c>
    </row>
    <row r="12" spans="1:16" x14ac:dyDescent="0.25">
      <c r="P12" s="28"/>
    </row>
    <row r="13" spans="1:16" x14ac:dyDescent="0.25">
      <c r="P13" s="28"/>
    </row>
    <row r="14" spans="1:16" x14ac:dyDescent="0.25">
      <c r="P14" s="28"/>
    </row>
    <row r="15" spans="1:16" x14ac:dyDescent="0.25">
      <c r="P15" s="28"/>
    </row>
    <row r="16" spans="1:16" x14ac:dyDescent="0.25">
      <c r="P16" s="28"/>
    </row>
    <row r="17" spans="7:16" x14ac:dyDescent="0.25">
      <c r="P17" s="28"/>
    </row>
    <row r="18" spans="7:16" x14ac:dyDescent="0.25">
      <c r="P18" s="28"/>
    </row>
    <row r="19" spans="7:16" x14ac:dyDescent="0.25">
      <c r="H19" s="10"/>
      <c r="I19" s="10"/>
      <c r="J19" s="10"/>
      <c r="K19" s="10"/>
      <c r="L19" s="10"/>
      <c r="M19" s="10"/>
      <c r="N19" s="10"/>
      <c r="O19" s="10"/>
      <c r="P19" s="10"/>
    </row>
    <row r="20" spans="7:16" x14ac:dyDescent="0.25">
      <c r="G20" s="48"/>
      <c r="H20" s="10"/>
      <c r="I20" s="10"/>
      <c r="J20" s="10"/>
      <c r="K20" s="10"/>
      <c r="L20" s="10"/>
      <c r="M20" s="10"/>
      <c r="N20" s="10"/>
      <c r="O20" s="10"/>
      <c r="P20" s="10"/>
    </row>
    <row r="21" spans="7:16" x14ac:dyDescent="0.25">
      <c r="G21" s="49"/>
      <c r="H21" s="10"/>
      <c r="I21" s="10"/>
      <c r="J21" s="10"/>
      <c r="K21" s="10"/>
      <c r="L21" s="10"/>
      <c r="M21" s="10"/>
      <c r="N21" s="10"/>
      <c r="O21" s="10"/>
      <c r="P21" s="10"/>
    </row>
    <row r="22" spans="7:16" x14ac:dyDescent="0.25">
      <c r="G22" s="50"/>
      <c r="H22" s="10"/>
      <c r="I22" s="10"/>
      <c r="J22" s="10"/>
      <c r="K22" s="10"/>
      <c r="L22" s="10"/>
      <c r="M22" s="10"/>
      <c r="N22" s="10"/>
      <c r="O22" s="10"/>
      <c r="P22" s="10"/>
    </row>
    <row r="23" spans="7:16" x14ac:dyDescent="0.25">
      <c r="P23" s="28"/>
    </row>
    <row r="24" spans="7:16" x14ac:dyDescent="0.25">
      <c r="P24" s="28"/>
    </row>
    <row r="25" spans="7:16" x14ac:dyDescent="0.25">
      <c r="P25" s="28"/>
    </row>
    <row r="26" spans="7:16" x14ac:dyDescent="0.25">
      <c r="P26" s="28"/>
    </row>
    <row r="27" spans="7:16" x14ac:dyDescent="0.25">
      <c r="P27" s="28"/>
    </row>
    <row r="28" spans="7:16" x14ac:dyDescent="0.25">
      <c r="P28" s="28"/>
    </row>
    <row r="29" spans="7:16" x14ac:dyDescent="0.25">
      <c r="P29" s="28"/>
    </row>
    <row r="30" spans="7:16" x14ac:dyDescent="0.25">
      <c r="P30" s="28"/>
    </row>
    <row r="31" spans="7:16" x14ac:dyDescent="0.25">
      <c r="P31" s="28"/>
    </row>
    <row r="32" spans="7:16" x14ac:dyDescent="0.25">
      <c r="P32" s="28"/>
    </row>
    <row r="33" spans="16:16" x14ac:dyDescent="0.25">
      <c r="P33" s="28"/>
    </row>
    <row r="34" spans="16:16" x14ac:dyDescent="0.25">
      <c r="P34" s="28"/>
    </row>
    <row r="35" spans="16:16" x14ac:dyDescent="0.25">
      <c r="P35" s="28"/>
    </row>
    <row r="36" spans="16:16" x14ac:dyDescent="0.25">
      <c r="P36" s="28"/>
    </row>
    <row r="37" spans="16:16" x14ac:dyDescent="0.25">
      <c r="P37" s="28"/>
    </row>
    <row r="38" spans="16:16" x14ac:dyDescent="0.25">
      <c r="P38" s="28"/>
    </row>
    <row r="39" spans="16:16" x14ac:dyDescent="0.25">
      <c r="P39" s="28"/>
    </row>
    <row r="40" spans="16:16" x14ac:dyDescent="0.25">
      <c r="P40" s="28"/>
    </row>
    <row r="41" spans="16:16" x14ac:dyDescent="0.25">
      <c r="P41" s="28"/>
    </row>
    <row r="42" spans="16:16" x14ac:dyDescent="0.25">
      <c r="P42" s="28"/>
    </row>
    <row r="61" spans="16:25" x14ac:dyDescent="0.25">
      <c r="P61"/>
      <c r="Q61"/>
      <c r="R61"/>
      <c r="S61"/>
      <c r="T61"/>
      <c r="U61"/>
      <c r="V61"/>
      <c r="W61"/>
      <c r="X61"/>
      <c r="Y61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A66D7-F178-4778-8FCE-D7DED4A9C8EA}">
  <dimension ref="A1:Q104"/>
  <sheetViews>
    <sheetView zoomScale="110" zoomScaleNormal="110" workbookViewId="0">
      <selection activeCell="R23" sqref="R23"/>
    </sheetView>
  </sheetViews>
  <sheetFormatPr defaultRowHeight="11.25" x14ac:dyDescent="0.2"/>
  <cols>
    <col min="1" max="1" width="4.42578125" style="56" bestFit="1" customWidth="1"/>
    <col min="2" max="2" width="12.140625" style="52" bestFit="1" customWidth="1"/>
    <col min="3" max="3" width="33.42578125" style="52" bestFit="1" customWidth="1"/>
    <col min="4" max="4" width="9.140625" style="52"/>
    <col min="5" max="5" width="9" style="52" customWidth="1"/>
    <col min="6" max="6" width="9.140625" style="53"/>
    <col min="7" max="7" width="9.85546875" style="52" bestFit="1" customWidth="1"/>
    <col min="8" max="10" width="9.140625" style="52"/>
    <col min="11" max="11" width="9.140625" style="52" customWidth="1"/>
    <col min="12" max="12" width="9" style="52" bestFit="1" customWidth="1"/>
    <col min="13" max="13" width="6.7109375" style="52" customWidth="1"/>
    <col min="14" max="14" width="9.140625" style="52" customWidth="1"/>
    <col min="15" max="15" width="7.42578125" style="52" customWidth="1"/>
    <col min="16" max="16" width="9.140625" style="52" customWidth="1"/>
    <col min="17" max="16384" width="9.140625" style="52"/>
  </cols>
  <sheetData>
    <row r="1" spans="1:15" x14ac:dyDescent="0.2">
      <c r="A1" s="51"/>
      <c r="B1" s="51" t="s">
        <v>175</v>
      </c>
      <c r="C1" s="51" t="s">
        <v>176</v>
      </c>
      <c r="L1" s="54"/>
      <c r="O1" s="54"/>
    </row>
    <row r="2" spans="1:15" s="56" customFormat="1" x14ac:dyDescent="0.2">
      <c r="A2" s="51" t="s">
        <v>177</v>
      </c>
      <c r="B2" s="55">
        <v>0.25799293347121682</v>
      </c>
      <c r="C2" s="55"/>
      <c r="D2" s="52"/>
      <c r="E2" s="52"/>
      <c r="F2" s="53"/>
      <c r="G2" s="52"/>
      <c r="J2" s="52"/>
      <c r="K2" s="52"/>
      <c r="L2" s="52"/>
      <c r="M2" s="52"/>
    </row>
    <row r="3" spans="1:15" x14ac:dyDescent="0.2">
      <c r="A3" s="51" t="s">
        <v>178</v>
      </c>
      <c r="B3" s="55">
        <v>0.27848346746824398</v>
      </c>
      <c r="C3" s="55"/>
    </row>
    <row r="4" spans="1:15" x14ac:dyDescent="0.2">
      <c r="A4" s="51" t="s">
        <v>179</v>
      </c>
      <c r="B4" s="55">
        <v>0.27499538447011601</v>
      </c>
      <c r="C4" s="55"/>
    </row>
    <row r="5" spans="1:15" ht="11.25" customHeight="1" x14ac:dyDescent="0.2">
      <c r="A5" s="51" t="s">
        <v>180</v>
      </c>
      <c r="B5" s="55">
        <v>0.25578821279931996</v>
      </c>
      <c r="C5" s="55"/>
    </row>
    <row r="6" spans="1:15" ht="11.25" customHeight="1" x14ac:dyDescent="0.2">
      <c r="A6" s="51" t="s">
        <v>181</v>
      </c>
      <c r="B6" s="55">
        <v>0.25421944880230407</v>
      </c>
      <c r="C6" s="55"/>
      <c r="J6" s="57"/>
    </row>
    <row r="7" spans="1:15" ht="11.25" customHeight="1" x14ac:dyDescent="0.2">
      <c r="A7" s="51" t="s">
        <v>182</v>
      </c>
      <c r="B7" s="55">
        <v>0.26732540009330091</v>
      </c>
      <c r="C7" s="55"/>
      <c r="J7" s="57"/>
    </row>
    <row r="8" spans="1:15" ht="11.25" customHeight="1" x14ac:dyDescent="0.2">
      <c r="A8" s="51" t="s">
        <v>183</v>
      </c>
      <c r="B8" s="55">
        <v>0.27781138289464058</v>
      </c>
      <c r="C8" s="55"/>
      <c r="J8" s="57"/>
    </row>
    <row r="9" spans="1:15" ht="11.25" customHeight="1" x14ac:dyDescent="0.2">
      <c r="A9" s="51" t="s">
        <v>184</v>
      </c>
      <c r="B9" s="55">
        <v>0.30331025750215745</v>
      </c>
      <c r="C9" s="55"/>
      <c r="J9" s="57"/>
    </row>
    <row r="10" spans="1:15" ht="11.25" customHeight="1" x14ac:dyDescent="0.2">
      <c r="A10" s="51" t="s">
        <v>185</v>
      </c>
      <c r="B10" s="55">
        <v>0.30030855434701026</v>
      </c>
      <c r="C10" s="55"/>
      <c r="J10" s="57"/>
    </row>
    <row r="11" spans="1:15" ht="11.25" customHeight="1" x14ac:dyDescent="0.2">
      <c r="A11" s="51" t="s">
        <v>186</v>
      </c>
      <c r="B11" s="55">
        <v>0.28813274585764026</v>
      </c>
      <c r="C11" s="55"/>
      <c r="J11" s="57"/>
    </row>
    <row r="12" spans="1:15" ht="11.25" customHeight="1" x14ac:dyDescent="0.2">
      <c r="A12" s="51" t="s">
        <v>187</v>
      </c>
      <c r="B12" s="55">
        <v>0.25417126680820951</v>
      </c>
      <c r="C12" s="55"/>
      <c r="J12" s="57"/>
    </row>
    <row r="13" spans="1:15" ht="11.25" customHeight="1" x14ac:dyDescent="0.2">
      <c r="A13" s="51" t="s">
        <v>38</v>
      </c>
      <c r="B13" s="55">
        <v>0.22430125039576523</v>
      </c>
      <c r="C13" s="55"/>
      <c r="J13" s="57"/>
    </row>
    <row r="14" spans="1:15" ht="11.25" customHeight="1" x14ac:dyDescent="0.2">
      <c r="A14" s="51" t="s">
        <v>39</v>
      </c>
      <c r="B14" s="55">
        <v>0.2373878210238928</v>
      </c>
      <c r="C14" s="55"/>
      <c r="J14" s="57"/>
    </row>
    <row r="15" spans="1:15" ht="11.25" customHeight="1" x14ac:dyDescent="0.2">
      <c r="A15" s="51" t="s">
        <v>40</v>
      </c>
      <c r="B15" s="55">
        <v>0.24004498130686872</v>
      </c>
      <c r="C15" s="55"/>
      <c r="J15" s="57"/>
    </row>
    <row r="16" spans="1:15" ht="11.25" customHeight="1" x14ac:dyDescent="0.2">
      <c r="A16" s="51" t="s">
        <v>41</v>
      </c>
      <c r="B16" s="55">
        <v>0.24819685658846388</v>
      </c>
      <c r="C16" s="55"/>
      <c r="J16" s="57"/>
    </row>
    <row r="17" spans="1:17" ht="11.25" customHeight="1" x14ac:dyDescent="0.2">
      <c r="A17" s="51" t="s">
        <v>42</v>
      </c>
      <c r="B17" s="55">
        <v>0.25068916080853398</v>
      </c>
      <c r="C17" s="55"/>
      <c r="J17" s="57"/>
    </row>
    <row r="18" spans="1:17" ht="11.25" customHeight="1" x14ac:dyDescent="0.2">
      <c r="A18" s="51" t="s">
        <v>43</v>
      </c>
      <c r="B18" s="55">
        <v>0.26215962510120017</v>
      </c>
      <c r="C18" s="55"/>
      <c r="J18" s="57"/>
    </row>
    <row r="19" spans="1:17" ht="11.25" customHeight="1" x14ac:dyDescent="0.2">
      <c r="A19" s="51" t="s">
        <v>44</v>
      </c>
      <c r="B19" s="55">
        <v>0.25072493345191199</v>
      </c>
      <c r="C19" s="55"/>
      <c r="J19" s="57"/>
    </row>
    <row r="20" spans="1:17" ht="11.25" customHeight="1" x14ac:dyDescent="0.2">
      <c r="A20" s="51" t="s">
        <v>45</v>
      </c>
      <c r="B20" s="55">
        <v>0.26044741296101953</v>
      </c>
      <c r="C20" s="55"/>
      <c r="J20" s="57"/>
    </row>
    <row r="21" spans="1:17" ht="11.25" customHeight="1" x14ac:dyDescent="0.2">
      <c r="A21" s="51" t="s">
        <v>46</v>
      </c>
      <c r="B21" s="55">
        <v>0.27423968350757905</v>
      </c>
      <c r="C21" s="55"/>
      <c r="J21" s="57"/>
    </row>
    <row r="22" spans="1:17" ht="11.25" customHeight="1" x14ac:dyDescent="0.2">
      <c r="A22" s="51" t="s">
        <v>47</v>
      </c>
      <c r="B22" s="55">
        <v>0.26479305076730231</v>
      </c>
      <c r="C22" s="55"/>
      <c r="J22" s="57"/>
    </row>
    <row r="23" spans="1:17" ht="11.25" customHeight="1" x14ac:dyDescent="0.2">
      <c r="A23" s="51" t="s">
        <v>48</v>
      </c>
      <c r="B23" s="55">
        <v>0.25136428422615603</v>
      </c>
      <c r="C23" s="55"/>
      <c r="F23" s="52"/>
    </row>
    <row r="24" spans="1:17" ht="11.25" customHeight="1" x14ac:dyDescent="0.2">
      <c r="A24" s="51" t="s">
        <v>49</v>
      </c>
      <c r="B24" s="55">
        <v>0.25320521934866064</v>
      </c>
      <c r="C24" s="55"/>
      <c r="F24" s="52"/>
    </row>
    <row r="25" spans="1:17" ht="11.25" customHeight="1" x14ac:dyDescent="0.2">
      <c r="A25" s="51" t="s">
        <v>50</v>
      </c>
      <c r="B25" s="55">
        <v>0.24620442965748415</v>
      </c>
      <c r="C25" s="55"/>
      <c r="F25" s="52"/>
    </row>
    <row r="26" spans="1:17" ht="11.25" customHeight="1" x14ac:dyDescent="0.2">
      <c r="A26" s="51" t="s">
        <v>51</v>
      </c>
      <c r="B26" s="55">
        <v>0.2505401024581731</v>
      </c>
      <c r="C26" s="55"/>
      <c r="F26" s="52"/>
    </row>
    <row r="27" spans="1:17" ht="11.25" customHeight="1" x14ac:dyDescent="0.2">
      <c r="A27" s="51" t="s">
        <v>52</v>
      </c>
      <c r="B27" s="55">
        <v>0.26392315195815752</v>
      </c>
      <c r="C27" s="55">
        <v>0.2629238687189821</v>
      </c>
      <c r="F27" s="52"/>
    </row>
    <row r="28" spans="1:17" x14ac:dyDescent="0.2">
      <c r="A28" s="51" t="s">
        <v>53</v>
      </c>
      <c r="B28" s="55">
        <v>0.26670435242357382</v>
      </c>
      <c r="C28" s="55">
        <v>0.2627091970277845</v>
      </c>
      <c r="F28" s="52"/>
    </row>
    <row r="29" spans="1:17" ht="11.25" customHeight="1" x14ac:dyDescent="0.2">
      <c r="A29" s="51" t="s">
        <v>54</v>
      </c>
      <c r="B29" s="55">
        <v>0.26655171748617423</v>
      </c>
      <c r="C29" s="55">
        <v>0.25980442387588032</v>
      </c>
      <c r="F29" s="52"/>
    </row>
    <row r="30" spans="1:17" ht="11.25" customHeight="1" x14ac:dyDescent="0.2">
      <c r="A30" s="51" t="s">
        <v>55</v>
      </c>
      <c r="B30" s="55">
        <v>0.26510787998931329</v>
      </c>
      <c r="C30" s="55">
        <v>0.25809372333873859</v>
      </c>
      <c r="D30" s="58"/>
      <c r="E30" s="58"/>
      <c r="F30" s="52"/>
    </row>
    <row r="31" spans="1:17" ht="11.25" customHeight="1" x14ac:dyDescent="0.2">
      <c r="A31" s="51" t="s">
        <v>56</v>
      </c>
      <c r="B31" s="55">
        <v>0.2639159462391264</v>
      </c>
      <c r="C31" s="55">
        <v>0.25582433134779126</v>
      </c>
      <c r="D31" s="58"/>
      <c r="E31" s="58"/>
      <c r="F31" s="52"/>
      <c r="Q31" s="57"/>
    </row>
    <row r="32" spans="1:17" ht="11.25" customHeight="1" x14ac:dyDescent="0.2">
      <c r="A32" s="51" t="s">
        <v>79</v>
      </c>
      <c r="B32" s="55">
        <v>0.26308198535411231</v>
      </c>
      <c r="C32" s="55">
        <v>0.25438544313572364</v>
      </c>
      <c r="D32" s="58"/>
      <c r="E32" s="58"/>
      <c r="F32" s="52"/>
      <c r="Q32" s="57"/>
    </row>
    <row r="33" spans="2:17" ht="11.25" customHeight="1" x14ac:dyDescent="0.2">
      <c r="B33" s="58"/>
      <c r="C33" s="58"/>
      <c r="D33" s="58"/>
      <c r="E33" s="58"/>
      <c r="F33" s="52"/>
      <c r="Q33" s="57"/>
    </row>
    <row r="34" spans="2:17" ht="11.25" customHeight="1" x14ac:dyDescent="0.2">
      <c r="B34" s="58"/>
      <c r="C34" s="58"/>
      <c r="D34" s="58"/>
      <c r="E34" s="58"/>
      <c r="F34" s="52"/>
      <c r="Q34" s="57"/>
    </row>
    <row r="35" spans="2:17" ht="11.25" customHeight="1" x14ac:dyDescent="0.2">
      <c r="B35" s="58"/>
      <c r="C35" s="58"/>
      <c r="D35" s="58"/>
      <c r="E35" s="58"/>
      <c r="F35" s="52"/>
      <c r="Q35" s="57"/>
    </row>
    <row r="36" spans="2:17" x14ac:dyDescent="0.2">
      <c r="F36" s="52"/>
    </row>
    <row r="37" spans="2:17" x14ac:dyDescent="0.2">
      <c r="E37" s="59"/>
      <c r="G37" s="59"/>
      <c r="H37" s="60"/>
      <c r="I37" s="61"/>
      <c r="J37" s="60"/>
      <c r="L37" s="57"/>
    </row>
    <row r="38" spans="2:17" x14ac:dyDescent="0.2">
      <c r="J38" s="62"/>
      <c r="L38" s="57"/>
      <c r="O38" s="57"/>
    </row>
    <row r="39" spans="2:17" x14ac:dyDescent="0.2">
      <c r="L39" s="57"/>
      <c r="O39" s="57"/>
    </row>
    <row r="40" spans="2:17" x14ac:dyDescent="0.2">
      <c r="L40" s="57"/>
      <c r="O40" s="57"/>
    </row>
    <row r="41" spans="2:17" x14ac:dyDescent="0.2">
      <c r="L41" s="57"/>
      <c r="O41" s="57"/>
    </row>
    <row r="42" spans="2:17" x14ac:dyDescent="0.2">
      <c r="O42" s="57"/>
    </row>
    <row r="43" spans="2:17" x14ac:dyDescent="0.2">
      <c r="O43" s="57"/>
    </row>
    <row r="44" spans="2:17" x14ac:dyDescent="0.2">
      <c r="O44" s="57"/>
    </row>
    <row r="45" spans="2:17" x14ac:dyDescent="0.2">
      <c r="G45" s="57"/>
      <c r="O45" s="57"/>
    </row>
    <row r="46" spans="2:17" x14ac:dyDescent="0.2">
      <c r="G46" s="57"/>
    </row>
    <row r="47" spans="2:17" x14ac:dyDescent="0.2">
      <c r="G47" s="57"/>
    </row>
    <row r="48" spans="2:17" x14ac:dyDescent="0.2">
      <c r="G48" s="57"/>
    </row>
    <row r="49" spans="7:7" x14ac:dyDescent="0.2">
      <c r="G49" s="57"/>
    </row>
    <row r="50" spans="7:7" x14ac:dyDescent="0.2">
      <c r="G50" s="57"/>
    </row>
    <row r="103" spans="1:15" x14ac:dyDescent="0.2">
      <c r="A103" s="56" t="s">
        <v>50</v>
      </c>
      <c r="B103" s="52">
        <v>675592</v>
      </c>
      <c r="C103" s="52">
        <v>98389</v>
      </c>
      <c r="D103" s="52">
        <v>773981</v>
      </c>
      <c r="E103" s="52">
        <v>774981</v>
      </c>
      <c r="G103" s="52">
        <v>3233001</v>
      </c>
      <c r="H103" s="57">
        <v>0.23970948354176197</v>
      </c>
      <c r="I103" s="57"/>
      <c r="J103" s="52">
        <v>23.970948354176198</v>
      </c>
      <c r="O103" s="52">
        <v>-1000</v>
      </c>
    </row>
    <row r="104" spans="1:15" x14ac:dyDescent="0.2">
      <c r="A104" s="56" t="s">
        <v>50</v>
      </c>
      <c r="B104" s="52">
        <v>682592</v>
      </c>
      <c r="C104" s="52">
        <v>98389</v>
      </c>
      <c r="D104" s="52">
        <v>780981</v>
      </c>
      <c r="E104" s="52">
        <v>781981</v>
      </c>
      <c r="G104" s="52">
        <v>3233001</v>
      </c>
      <c r="H104" s="57">
        <v>0.2418746545392346</v>
      </c>
      <c r="I104" s="57"/>
      <c r="J104" s="52">
        <v>24.187465453923458</v>
      </c>
      <c r="O104" s="52">
        <v>-1000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398AF-9790-48F5-AD61-0F511394B321}">
  <dimension ref="A1:B10"/>
  <sheetViews>
    <sheetView workbookViewId="0">
      <selection activeCell="V18" sqref="V18"/>
    </sheetView>
  </sheetViews>
  <sheetFormatPr defaultRowHeight="15" x14ac:dyDescent="0.25"/>
  <sheetData>
    <row r="1" spans="1:2" x14ac:dyDescent="0.25">
      <c r="A1" t="s">
        <v>306</v>
      </c>
      <c r="B1" s="10">
        <v>0.31271786927568107</v>
      </c>
    </row>
    <row r="2" spans="1:2" x14ac:dyDescent="0.25">
      <c r="A2" t="s">
        <v>307</v>
      </c>
      <c r="B2" s="10">
        <v>0.27638490595309068</v>
      </c>
    </row>
    <row r="3" spans="1:2" x14ac:dyDescent="0.25">
      <c r="A3" t="s">
        <v>308</v>
      </c>
      <c r="B3" s="10">
        <v>0.11691079780469861</v>
      </c>
    </row>
    <row r="4" spans="1:2" x14ac:dyDescent="0.25">
      <c r="A4" t="s">
        <v>309</v>
      </c>
      <c r="B4" s="10">
        <v>4.7037643065080709E-2</v>
      </c>
    </row>
    <row r="5" spans="1:2" x14ac:dyDescent="0.25">
      <c r="A5" t="s">
        <v>310</v>
      </c>
      <c r="B5" s="10">
        <v>2.326584641191046E-2</v>
      </c>
    </row>
    <row r="6" spans="1:2" x14ac:dyDescent="0.25">
      <c r="A6" t="s">
        <v>311</v>
      </c>
      <c r="B6" s="10">
        <v>3.4616508225240657E-2</v>
      </c>
    </row>
    <row r="7" spans="1:2" x14ac:dyDescent="0.25">
      <c r="A7" t="s">
        <v>312</v>
      </c>
      <c r="B7" s="10">
        <v>2.6697544064008642E-2</v>
      </c>
    </row>
    <row r="8" spans="1:2" x14ac:dyDescent="0.25">
      <c r="A8" t="s">
        <v>313</v>
      </c>
      <c r="B8" s="10">
        <v>2.5249145085892395E-2</v>
      </c>
    </row>
    <row r="9" spans="1:2" x14ac:dyDescent="0.25">
      <c r="A9" t="s">
        <v>314</v>
      </c>
      <c r="B9" s="10">
        <v>3.6124153382125747E-2</v>
      </c>
    </row>
    <row r="10" spans="1:2" x14ac:dyDescent="0.25">
      <c r="A10" t="s">
        <v>315</v>
      </c>
      <c r="B10" s="10">
        <v>0.10099558673227119</v>
      </c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B5252-E667-4AEB-8C4C-6494D00B717D}">
  <dimension ref="A1:B6"/>
  <sheetViews>
    <sheetView workbookViewId="0"/>
  </sheetViews>
  <sheetFormatPr defaultRowHeight="15" x14ac:dyDescent="0.25"/>
  <sheetData>
    <row r="1" spans="1:2" x14ac:dyDescent="0.25">
      <c r="A1" t="s">
        <v>317</v>
      </c>
      <c r="B1" t="s">
        <v>318</v>
      </c>
    </row>
    <row r="2" spans="1:2" x14ac:dyDescent="0.25">
      <c r="A2" t="s">
        <v>319</v>
      </c>
      <c r="B2" s="10">
        <v>0.39300000000000002</v>
      </c>
    </row>
    <row r="3" spans="1:2" x14ac:dyDescent="0.25">
      <c r="A3" t="s">
        <v>320</v>
      </c>
      <c r="B3" s="10">
        <v>7.0099999999999996E-2</v>
      </c>
    </row>
    <row r="4" spans="1:2" x14ac:dyDescent="0.25">
      <c r="A4" t="s">
        <v>321</v>
      </c>
      <c r="B4" s="10">
        <v>0.34810000000000002</v>
      </c>
    </row>
    <row r="5" spans="1:2" x14ac:dyDescent="0.25">
      <c r="A5" t="s">
        <v>322</v>
      </c>
      <c r="B5" s="10">
        <v>0.1208</v>
      </c>
    </row>
    <row r="6" spans="1:2" x14ac:dyDescent="0.25">
      <c r="A6" t="s">
        <v>323</v>
      </c>
      <c r="B6" s="10">
        <v>7.2300000000000003E-2</v>
      </c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9A397-DBB4-44F6-885E-32A4D1EE1212}">
  <dimension ref="A1:E32"/>
  <sheetViews>
    <sheetView workbookViewId="0">
      <selection activeCell="M24" sqref="M24"/>
    </sheetView>
  </sheetViews>
  <sheetFormatPr defaultRowHeight="15" x14ac:dyDescent="0.25"/>
  <sheetData>
    <row r="1" spans="1:5" x14ac:dyDescent="0.25">
      <c r="B1" s="89" t="s">
        <v>341</v>
      </c>
      <c r="C1" s="89" t="s">
        <v>342</v>
      </c>
      <c r="D1" s="89" t="s">
        <v>343</v>
      </c>
      <c r="E1" s="89" t="s">
        <v>344</v>
      </c>
    </row>
    <row r="2" spans="1:5" x14ac:dyDescent="0.25">
      <c r="A2">
        <v>1998</v>
      </c>
      <c r="B2">
        <v>0.12197190121112084</v>
      </c>
      <c r="C2">
        <v>0.11849166893047491</v>
      </c>
      <c r="D2">
        <v>0.11175671226425714</v>
      </c>
      <c r="E2">
        <v>2.6847506164982896E-2</v>
      </c>
    </row>
    <row r="3" spans="1:5" x14ac:dyDescent="0.25">
      <c r="A3">
        <v>1999</v>
      </c>
      <c r="B3">
        <v>0.12544067512262991</v>
      </c>
      <c r="C3">
        <v>0.1229780720588439</v>
      </c>
      <c r="D3">
        <v>0.11732617467351025</v>
      </c>
      <c r="E3">
        <v>3.0782538297325458E-2</v>
      </c>
    </row>
    <row r="4" spans="1:5" x14ac:dyDescent="0.25">
      <c r="A4">
        <v>2000</v>
      </c>
      <c r="B4">
        <v>0.12505937474015622</v>
      </c>
      <c r="C4">
        <v>0.12336818821778534</v>
      </c>
      <c r="D4">
        <v>0.11923660281770367</v>
      </c>
      <c r="E4">
        <v>2.7199916568131564E-2</v>
      </c>
    </row>
    <row r="5" spans="1:5" x14ac:dyDescent="0.25">
      <c r="A5">
        <v>2001</v>
      </c>
      <c r="B5">
        <v>0.12645784774959271</v>
      </c>
      <c r="C5">
        <v>0.12471281455033609</v>
      </c>
      <c r="D5">
        <v>0.12060147613936344</v>
      </c>
      <c r="E5">
        <v>2.6175752265115412E-2</v>
      </c>
    </row>
    <row r="6" spans="1:5" x14ac:dyDescent="0.25">
      <c r="A6">
        <v>2002</v>
      </c>
      <c r="B6">
        <v>0.12792467935584331</v>
      </c>
      <c r="C6">
        <v>0.12476360505888964</v>
      </c>
      <c r="D6">
        <v>0.12753827023594733</v>
      </c>
      <c r="E6">
        <v>2.4351979769124496E-2</v>
      </c>
    </row>
    <row r="7" spans="1:5" x14ac:dyDescent="0.25">
      <c r="A7">
        <v>2003</v>
      </c>
      <c r="B7">
        <v>0.1390721730458418</v>
      </c>
      <c r="C7">
        <v>0.13462384042918427</v>
      </c>
      <c r="D7">
        <v>0.13115482191472777</v>
      </c>
      <c r="E7">
        <v>2.7146234942679245E-2</v>
      </c>
    </row>
    <row r="8" spans="1:5" x14ac:dyDescent="0.25">
      <c r="A8">
        <v>2004</v>
      </c>
      <c r="B8">
        <v>0.13292968967592417</v>
      </c>
      <c r="C8">
        <v>0.12860167121795593</v>
      </c>
      <c r="D8">
        <v>0.12525675247959392</v>
      </c>
      <c r="E8">
        <v>2.4133603868836308E-2</v>
      </c>
    </row>
    <row r="9" spans="1:5" x14ac:dyDescent="0.25">
      <c r="A9">
        <v>2005</v>
      </c>
      <c r="B9">
        <v>0.1335284710785847</v>
      </c>
      <c r="C9">
        <v>0.13070209001458413</v>
      </c>
      <c r="D9">
        <v>0.12788883843275284</v>
      </c>
      <c r="E9">
        <v>1.9489167423508709E-2</v>
      </c>
    </row>
    <row r="10" spans="1:5" x14ac:dyDescent="0.25">
      <c r="A10">
        <v>2006</v>
      </c>
      <c r="B10">
        <v>0.1274443349356621</v>
      </c>
      <c r="C10">
        <v>0.12556788068361677</v>
      </c>
      <c r="D10">
        <v>0.12574339982508181</v>
      </c>
      <c r="E10">
        <v>1.9435185638435007E-2</v>
      </c>
    </row>
    <row r="11" spans="1:5" x14ac:dyDescent="0.25">
      <c r="A11">
        <v>2007</v>
      </c>
      <c r="B11">
        <v>0.1292371235435138</v>
      </c>
      <c r="C11">
        <v>0.12765091033194398</v>
      </c>
      <c r="D11">
        <v>0.12254623916346</v>
      </c>
      <c r="E11">
        <v>2.2606101643821593E-2</v>
      </c>
    </row>
    <row r="12" spans="1:5" x14ac:dyDescent="0.25">
      <c r="A12">
        <v>2008</v>
      </c>
      <c r="B12">
        <v>0.12794603742537136</v>
      </c>
      <c r="C12">
        <v>0.12511518109133032</v>
      </c>
      <c r="D12">
        <v>0.12370454904395693</v>
      </c>
      <c r="E12">
        <v>2.4674019488244082E-2</v>
      </c>
    </row>
    <row r="13" spans="1:5" x14ac:dyDescent="0.25">
      <c r="A13">
        <v>2009</v>
      </c>
      <c r="B13">
        <v>0.14301677108998848</v>
      </c>
      <c r="C13">
        <v>0.12739937035424903</v>
      </c>
      <c r="D13">
        <v>0.12819832560005556</v>
      </c>
      <c r="E13">
        <v>2.6197578864491994E-2</v>
      </c>
    </row>
    <row r="14" spans="1:5" x14ac:dyDescent="0.25">
      <c r="A14">
        <v>2010</v>
      </c>
      <c r="B14">
        <v>0.14822616178592718</v>
      </c>
      <c r="C14">
        <v>0.13400815512666497</v>
      </c>
      <c r="D14">
        <v>0.12508114696243292</v>
      </c>
      <c r="E14">
        <v>2.0128108999165357E-2</v>
      </c>
    </row>
    <row r="15" spans="1:5" x14ac:dyDescent="0.25">
      <c r="A15">
        <v>2011</v>
      </c>
      <c r="B15">
        <v>0.14155409646422254</v>
      </c>
      <c r="C15">
        <v>0.12880628611311384</v>
      </c>
      <c r="D15">
        <v>0.12786278443735982</v>
      </c>
      <c r="E15">
        <v>1.6943228051528345E-2</v>
      </c>
    </row>
    <row r="16" spans="1:5" x14ac:dyDescent="0.25">
      <c r="A16">
        <v>2012</v>
      </c>
      <c r="B16">
        <v>0.14058097885874396</v>
      </c>
      <c r="C16">
        <v>0.12919985201879514</v>
      </c>
      <c r="D16">
        <v>0.12714186025385332</v>
      </c>
      <c r="E16">
        <v>1.5139928889635586E-2</v>
      </c>
    </row>
    <row r="17" spans="1:5" x14ac:dyDescent="0.25">
      <c r="A17">
        <v>2013</v>
      </c>
      <c r="B17">
        <v>0.13645504467587682</v>
      </c>
      <c r="C17">
        <v>0.12808003084441458</v>
      </c>
      <c r="D17">
        <v>0.12235855364069465</v>
      </c>
      <c r="E17">
        <v>1.6453856459876577E-2</v>
      </c>
    </row>
    <row r="18" spans="1:5" x14ac:dyDescent="0.25">
      <c r="A18">
        <v>2014</v>
      </c>
      <c r="B18">
        <v>0.12890806523993939</v>
      </c>
      <c r="C18">
        <v>0.12267711756072776</v>
      </c>
      <c r="D18">
        <v>0.11771010754136389</v>
      </c>
      <c r="E18">
        <v>1.7644697018731184E-2</v>
      </c>
    </row>
    <row r="19" spans="1:5" x14ac:dyDescent="0.25">
      <c r="A19">
        <v>2015</v>
      </c>
      <c r="B19">
        <v>0.12315090137689713</v>
      </c>
      <c r="C19">
        <v>0.1184772923814115</v>
      </c>
      <c r="D19">
        <v>0.11247629729389381</v>
      </c>
      <c r="E19">
        <v>1.8373944598692772E-2</v>
      </c>
    </row>
    <row r="20" spans="1:5" x14ac:dyDescent="0.25">
      <c r="A20">
        <v>2016</v>
      </c>
      <c r="B20">
        <v>0.12641493245291208</v>
      </c>
      <c r="C20">
        <v>0.12263316812052286</v>
      </c>
      <c r="D20">
        <v>0.11222109540754482</v>
      </c>
      <c r="E20">
        <v>1.6741545813686406E-2</v>
      </c>
    </row>
    <row r="21" spans="1:5" x14ac:dyDescent="0.25">
      <c r="A21">
        <v>2017</v>
      </c>
      <c r="B21">
        <v>0.1320089399899847</v>
      </c>
      <c r="C21">
        <v>0.12811031779334955</v>
      </c>
      <c r="D21">
        <v>0.11592159415002277</v>
      </c>
      <c r="E21">
        <v>1.7512517518629169E-2</v>
      </c>
    </row>
    <row r="22" spans="1:5" x14ac:dyDescent="0.25">
      <c r="A22">
        <v>2018</v>
      </c>
      <c r="B22">
        <v>0.13489498201300607</v>
      </c>
      <c r="C22">
        <v>0.1303592047513146</v>
      </c>
      <c r="D22">
        <v>0.11827648049598199</v>
      </c>
      <c r="E22">
        <v>1.9863281361998976E-2</v>
      </c>
    </row>
    <row r="23" spans="1:5" x14ac:dyDescent="0.25">
      <c r="A23">
        <v>2019</v>
      </c>
      <c r="B23">
        <v>0.14214803238897725</v>
      </c>
      <c r="C23">
        <v>0.13450896666986337</v>
      </c>
      <c r="D23">
        <v>0.12079684140638178</v>
      </c>
      <c r="E23">
        <v>1.8823187167030984E-2</v>
      </c>
    </row>
    <row r="24" spans="1:5" x14ac:dyDescent="0.25">
      <c r="A24">
        <v>2020</v>
      </c>
      <c r="B24">
        <v>0.1903276701042054</v>
      </c>
      <c r="C24">
        <v>0.16336411886403621</v>
      </c>
      <c r="D24">
        <v>0.13683918011652227</v>
      </c>
      <c r="E24">
        <v>2.2938080317121516E-2</v>
      </c>
    </row>
    <row r="25" spans="1:5" x14ac:dyDescent="0.25">
      <c r="A25">
        <v>2021</v>
      </c>
      <c r="B25">
        <v>0.17624151843307392</v>
      </c>
      <c r="C25">
        <v>0.15371386658791747</v>
      </c>
      <c r="D25">
        <v>0.13326985603289593</v>
      </c>
      <c r="E25">
        <v>2.6317768610814325E-2</v>
      </c>
    </row>
    <row r="26" spans="1:5" x14ac:dyDescent="0.25">
      <c r="A26">
        <v>2022</v>
      </c>
      <c r="B26">
        <v>0.14553803323902617</v>
      </c>
      <c r="C26">
        <v>0.1365337171995871</v>
      </c>
      <c r="D26">
        <v>0.12491981767282212</v>
      </c>
      <c r="E26">
        <v>2.4054698153363831E-2</v>
      </c>
    </row>
    <row r="27" spans="1:5" x14ac:dyDescent="0.25">
      <c r="A27">
        <v>2023</v>
      </c>
      <c r="B27">
        <v>0.14429849480107093</v>
      </c>
      <c r="C27">
        <v>0.13699104955326569</v>
      </c>
      <c r="D27">
        <v>0.12608181308760349</v>
      </c>
      <c r="E27">
        <v>2.2035131685449225E-2</v>
      </c>
    </row>
    <row r="28" spans="1:5" x14ac:dyDescent="0.25">
      <c r="A28">
        <v>2024</v>
      </c>
      <c r="B28">
        <v>0.1454981363539545</v>
      </c>
      <c r="C28">
        <v>0.13776201701576163</v>
      </c>
      <c r="D28">
        <v>0.12838600642065129</v>
      </c>
      <c r="E28">
        <v>2.2493444478118317E-2</v>
      </c>
    </row>
    <row r="29" spans="1:5" x14ac:dyDescent="0.25">
      <c r="A29">
        <v>2025</v>
      </c>
      <c r="B29">
        <v>0.14531166840186852</v>
      </c>
      <c r="C29">
        <v>0.13787542339278255</v>
      </c>
      <c r="D29">
        <v>0.12682169687896916</v>
      </c>
      <c r="E29">
        <v>2.3048852116274783E-2</v>
      </c>
    </row>
    <row r="30" spans="1:5" x14ac:dyDescent="0.25">
      <c r="A30">
        <v>2026</v>
      </c>
      <c r="B30">
        <v>0.14310443617699514</v>
      </c>
      <c r="C30">
        <v>0.13592103685650417</v>
      </c>
      <c r="D30">
        <v>0.12383688555680196</v>
      </c>
      <c r="E30">
        <v>2.3766675005850876E-2</v>
      </c>
    </row>
    <row r="31" spans="1:5" x14ac:dyDescent="0.25">
      <c r="A31">
        <v>2027</v>
      </c>
      <c r="B31">
        <v>0.14199210762614106</v>
      </c>
      <c r="C31">
        <v>0.13527259164670352</v>
      </c>
      <c r="D31">
        <v>0.12272462876999214</v>
      </c>
      <c r="E31">
        <v>2.2050132675015013E-2</v>
      </c>
    </row>
    <row r="32" spans="1:5" x14ac:dyDescent="0.25">
      <c r="A32">
        <v>2028</v>
      </c>
      <c r="B32">
        <v>0.14092435669342435</v>
      </c>
      <c r="C32">
        <v>0.13465095360696602</v>
      </c>
      <c r="D32">
        <v>0.12107329068207354</v>
      </c>
      <c r="E32">
        <v>2.1854384599652259E-2</v>
      </c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A4894-2016-4B2E-A143-D1FFCF370A9E}">
  <dimension ref="A1:F24"/>
  <sheetViews>
    <sheetView workbookViewId="0">
      <selection activeCell="R11" sqref="R11"/>
    </sheetView>
  </sheetViews>
  <sheetFormatPr defaultRowHeight="15" x14ac:dyDescent="0.25"/>
  <cols>
    <col min="2" max="2" width="16" bestFit="1" customWidth="1"/>
    <col min="3" max="3" width="10.7109375" bestFit="1" customWidth="1"/>
    <col min="4" max="4" width="38.42578125" bestFit="1" customWidth="1"/>
    <col min="5" max="5" width="33.5703125" bestFit="1" customWidth="1"/>
    <col min="6" max="6" width="21.7109375" bestFit="1" customWidth="1"/>
  </cols>
  <sheetData>
    <row r="1" spans="1:6" x14ac:dyDescent="0.25">
      <c r="A1" s="22"/>
      <c r="B1" s="105" t="s">
        <v>346</v>
      </c>
      <c r="C1" s="20" t="s">
        <v>347</v>
      </c>
      <c r="D1" s="106" t="s">
        <v>348</v>
      </c>
      <c r="E1" s="107" t="s">
        <v>349</v>
      </c>
      <c r="F1" s="107" t="s">
        <v>350</v>
      </c>
    </row>
    <row r="2" spans="1:6" x14ac:dyDescent="0.25">
      <c r="A2" s="22" t="s">
        <v>186</v>
      </c>
      <c r="B2" s="100">
        <v>22.22</v>
      </c>
      <c r="C2" s="100">
        <v>2.3719999999999999</v>
      </c>
      <c r="D2" s="100">
        <v>4.4072899999999988</v>
      </c>
      <c r="E2" s="104">
        <v>2.0908662238247781E-2</v>
      </c>
      <c r="F2" s="104">
        <v>2.1000000000000001E-2</v>
      </c>
    </row>
    <row r="3" spans="1:6" x14ac:dyDescent="0.25">
      <c r="A3" s="22" t="s">
        <v>187</v>
      </c>
      <c r="B3" s="100">
        <v>35.496000000000002</v>
      </c>
      <c r="C3" s="100">
        <v>7.4649999999999999</v>
      </c>
      <c r="D3" s="100">
        <v>4.6130399999999989</v>
      </c>
      <c r="E3" s="104">
        <v>2.9927838326649366E-2</v>
      </c>
      <c r="F3" s="104">
        <v>0.03</v>
      </c>
    </row>
    <row r="4" spans="1:6" x14ac:dyDescent="0.25">
      <c r="A4" s="22" t="s">
        <v>38</v>
      </c>
      <c r="B4" s="100">
        <v>84.341999999999999</v>
      </c>
      <c r="C4" s="100">
        <v>27.745999999999999</v>
      </c>
      <c r="D4" s="100">
        <v>5.7359099999999996</v>
      </c>
      <c r="E4" s="104">
        <v>7.2445008611090433E-2</v>
      </c>
      <c r="F4" s="100">
        <v>7.1999999999999995E-2</v>
      </c>
    </row>
    <row r="5" spans="1:6" x14ac:dyDescent="0.25">
      <c r="A5" s="22" t="s">
        <v>39</v>
      </c>
      <c r="B5" s="100">
        <v>68.102000000000004</v>
      </c>
      <c r="C5" s="100">
        <v>5.9660000000000002</v>
      </c>
      <c r="D5" s="100">
        <v>6.8274600000000003</v>
      </c>
      <c r="E5" s="104">
        <v>4.8124359371718779E-2</v>
      </c>
      <c r="F5" s="104">
        <v>4.8000000000000001E-2</v>
      </c>
    </row>
    <row r="6" spans="1:6" x14ac:dyDescent="0.25">
      <c r="A6" s="22" t="s">
        <v>40</v>
      </c>
      <c r="B6" s="100">
        <v>65.587999999999994</v>
      </c>
      <c r="C6" s="100">
        <v>15.942</v>
      </c>
      <c r="D6" s="100">
        <v>7.1810799999999988</v>
      </c>
      <c r="E6" s="104">
        <v>5.026097883920138E-2</v>
      </c>
      <c r="F6" s="104">
        <v>0.05</v>
      </c>
    </row>
    <row r="7" spans="1:6" x14ac:dyDescent="0.25">
      <c r="A7" s="22" t="s">
        <v>41</v>
      </c>
      <c r="B7" s="100">
        <v>75.625</v>
      </c>
      <c r="C7" s="100">
        <v>17.210999999999999</v>
      </c>
      <c r="D7" s="100">
        <v>7.6147</v>
      </c>
      <c r="E7" s="104">
        <v>5.4440102755316612E-2</v>
      </c>
      <c r="F7" s="104">
        <v>5.3999999999999999E-2</v>
      </c>
    </row>
    <row r="8" spans="1:6" x14ac:dyDescent="0.25">
      <c r="A8" s="22" t="s">
        <v>42</v>
      </c>
      <c r="B8" s="100">
        <v>74.406000000000006</v>
      </c>
      <c r="C8" s="100">
        <v>15.058999999999999</v>
      </c>
      <c r="D8" s="100">
        <v>7.9620499999999996</v>
      </c>
      <c r="E8" s="104">
        <v>4.9451690382337155E-2</v>
      </c>
      <c r="F8" s="104">
        <v>4.9000000000000002E-2</v>
      </c>
    </row>
    <row r="9" spans="1:6" x14ac:dyDescent="0.25">
      <c r="A9" s="22" t="s">
        <v>43</v>
      </c>
      <c r="B9" s="100">
        <v>78.554000000000002</v>
      </c>
      <c r="C9" s="100">
        <v>2.6659999999999999</v>
      </c>
      <c r="D9" s="100">
        <v>8.4334100000000003</v>
      </c>
      <c r="E9" s="104">
        <v>4.2971208228685366E-2</v>
      </c>
      <c r="F9" s="104">
        <v>4.2999999999999997E-2</v>
      </c>
    </row>
    <row r="10" spans="1:6" x14ac:dyDescent="0.25">
      <c r="A10" s="22" t="s">
        <v>44</v>
      </c>
      <c r="B10" s="100">
        <v>79.347999999999999</v>
      </c>
      <c r="C10" s="100">
        <v>5.2610000000000001</v>
      </c>
      <c r="D10" s="100">
        <v>9.440299999999997</v>
      </c>
      <c r="E10" s="104">
        <v>4.0699042083252548E-2</v>
      </c>
      <c r="F10" s="104">
        <v>4.1000000000000002E-2</v>
      </c>
    </row>
    <row r="11" spans="1:6" x14ac:dyDescent="0.25">
      <c r="A11" s="22" t="s">
        <v>45</v>
      </c>
      <c r="B11" s="100">
        <v>70.388000000000005</v>
      </c>
      <c r="C11" s="100">
        <v>4.9379999999999997</v>
      </c>
      <c r="D11" s="100">
        <v>11.19698</v>
      </c>
      <c r="E11" s="104">
        <v>3.4443107336423771E-2</v>
      </c>
      <c r="F11" s="104">
        <v>3.4000000000000002E-2</v>
      </c>
    </row>
    <row r="12" spans="1:6" x14ac:dyDescent="0.25">
      <c r="A12" s="22" t="s">
        <v>46</v>
      </c>
      <c r="B12" s="100">
        <v>73.947156191000005</v>
      </c>
      <c r="C12" s="100">
        <v>4.4589999999999996</v>
      </c>
      <c r="D12" s="100">
        <v>12.2</v>
      </c>
      <c r="E12" s="104">
        <v>3.4295065211458628E-2</v>
      </c>
      <c r="F12" s="104">
        <v>3.4000000000000002E-2</v>
      </c>
    </row>
    <row r="13" spans="1:6" x14ac:dyDescent="0.25">
      <c r="A13" s="22" t="s">
        <v>47</v>
      </c>
      <c r="B13" s="100">
        <v>57.353781089790154</v>
      </c>
      <c r="C13" s="100">
        <v>6.9202189102098437</v>
      </c>
      <c r="D13" s="100">
        <v>12.927</v>
      </c>
      <c r="E13" s="104">
        <v>2.718259885517672E-2</v>
      </c>
      <c r="F13" s="104">
        <v>2.7E-2</v>
      </c>
    </row>
    <row r="14" spans="1:6" x14ac:dyDescent="0.25">
      <c r="A14" s="22" t="s">
        <v>48</v>
      </c>
      <c r="B14" s="100">
        <v>41.292000000000002</v>
      </c>
      <c r="C14" s="100">
        <v>7.9</v>
      </c>
      <c r="D14" s="100">
        <v>13.478999999999999</v>
      </c>
      <c r="E14" s="104">
        <v>2.0580602131455638E-2</v>
      </c>
      <c r="F14" s="104">
        <v>2.1000000000000001E-2</v>
      </c>
    </row>
    <row r="15" spans="1:6" x14ac:dyDescent="0.25">
      <c r="A15" s="22" t="s">
        <v>49</v>
      </c>
      <c r="B15" s="100">
        <v>36.573999999999998</v>
      </c>
      <c r="C15" s="100">
        <v>7.8444379999999994</v>
      </c>
      <c r="D15" s="100">
        <v>0</v>
      </c>
      <c r="E15" s="104">
        <v>2.0065262154315602E-2</v>
      </c>
      <c r="F15" s="104">
        <v>0.02</v>
      </c>
    </row>
    <row r="16" spans="1:6" x14ac:dyDescent="0.25">
      <c r="A16" s="22" t="s">
        <v>50</v>
      </c>
      <c r="B16" s="100">
        <v>0</v>
      </c>
      <c r="C16" s="100">
        <v>20.5</v>
      </c>
      <c r="D16" s="100">
        <v>15.715999999999999</v>
      </c>
      <c r="E16" s="104">
        <v>2.2084176747710509E-2</v>
      </c>
      <c r="F16" s="104">
        <v>2.1999999999999999E-2</v>
      </c>
    </row>
    <row r="17" spans="1:6" x14ac:dyDescent="0.25">
      <c r="A17" s="22" t="s">
        <v>51</v>
      </c>
      <c r="B17" s="100">
        <v>0</v>
      </c>
      <c r="C17" s="100">
        <v>54.5</v>
      </c>
      <c r="D17" s="100">
        <v>16.576746707839913</v>
      </c>
      <c r="E17" s="104">
        <v>2.3724135655735869E-2</v>
      </c>
      <c r="F17" s="104">
        <v>2.9000000000000001E-2</v>
      </c>
    </row>
    <row r="18" spans="1:6" x14ac:dyDescent="0.25">
      <c r="A18" s="22" t="s">
        <v>52</v>
      </c>
      <c r="B18" s="100">
        <v>45</v>
      </c>
      <c r="C18" s="100">
        <v>50.7</v>
      </c>
      <c r="D18" s="100">
        <v>17.7</v>
      </c>
      <c r="E18" s="104">
        <v>1.9941069320757496E-2</v>
      </c>
      <c r="F18" s="104">
        <v>2.8000000000000001E-2</v>
      </c>
    </row>
    <row r="19" spans="1:6" x14ac:dyDescent="0.25">
      <c r="A19" s="22" t="s">
        <v>53</v>
      </c>
      <c r="B19" s="100">
        <v>47.5</v>
      </c>
      <c r="C19" s="100">
        <v>31.200000000000006</v>
      </c>
      <c r="D19" s="100">
        <v>18.2</v>
      </c>
      <c r="E19" s="104">
        <v>1.9214372134257186E-2</v>
      </c>
      <c r="F19" s="104">
        <v>2.1999999999999999E-2</v>
      </c>
    </row>
    <row r="20" spans="1:6" x14ac:dyDescent="0.25">
      <c r="A20" s="22" t="s">
        <v>54</v>
      </c>
      <c r="B20" s="100">
        <v>51</v>
      </c>
      <c r="C20" s="100">
        <v>21.1</v>
      </c>
      <c r="D20" s="100">
        <v>18.399999999999999</v>
      </c>
      <c r="E20" s="104">
        <v>1.9236408977836982E-2</v>
      </c>
      <c r="F20" s="104">
        <v>1.9E-2</v>
      </c>
    </row>
    <row r="21" spans="1:6" x14ac:dyDescent="0.25">
      <c r="A21" s="22" t="s">
        <v>55</v>
      </c>
      <c r="B21" s="100">
        <v>58.1</v>
      </c>
      <c r="C21" s="100">
        <v>17</v>
      </c>
      <c r="D21" s="100">
        <v>18.399999999999999</v>
      </c>
      <c r="E21" s="104">
        <v>1.9403445104224027E-2</v>
      </c>
      <c r="F21" s="104">
        <v>1.9E-2</v>
      </c>
    </row>
    <row r="22" spans="1:6" x14ac:dyDescent="0.25">
      <c r="A22" s="22" t="s">
        <v>56</v>
      </c>
      <c r="B22" s="100">
        <v>65</v>
      </c>
      <c r="C22" s="100">
        <v>14.600000000000001</v>
      </c>
      <c r="D22" s="100">
        <v>18.399999999999999</v>
      </c>
      <c r="E22" s="104">
        <v>1.9466847368688464E-2</v>
      </c>
      <c r="F22" s="104">
        <v>1.9E-2</v>
      </c>
    </row>
    <row r="23" spans="1:6" x14ac:dyDescent="0.25">
      <c r="A23" s="22" t="s">
        <v>79</v>
      </c>
      <c r="B23" s="100">
        <v>71.2</v>
      </c>
      <c r="C23" s="100">
        <v>14.400000000000002</v>
      </c>
      <c r="D23" s="100">
        <v>18.3</v>
      </c>
      <c r="E23" s="104"/>
      <c r="F23" s="104">
        <v>1.9E-2</v>
      </c>
    </row>
    <row r="24" spans="1:6" x14ac:dyDescent="0.25">
      <c r="A24" s="34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B62F6-E6E8-4205-90C7-7B978F801752}">
  <dimension ref="A1:E10"/>
  <sheetViews>
    <sheetView workbookViewId="0">
      <selection activeCell="U10" sqref="U10"/>
    </sheetView>
  </sheetViews>
  <sheetFormatPr defaultRowHeight="15" x14ac:dyDescent="0.25"/>
  <cols>
    <col min="1" max="1" width="39.7109375" bestFit="1" customWidth="1"/>
    <col min="2" max="3" width="12" bestFit="1" customWidth="1"/>
    <col min="4" max="5" width="8" bestFit="1" customWidth="1"/>
    <col min="6" max="9" width="9.140625" customWidth="1"/>
  </cols>
  <sheetData>
    <row r="1" spans="1:5" x14ac:dyDescent="0.25">
      <c r="B1">
        <v>2017</v>
      </c>
      <c r="C1">
        <v>2019</v>
      </c>
      <c r="D1">
        <v>2022</v>
      </c>
      <c r="E1">
        <v>2028</v>
      </c>
    </row>
    <row r="2" spans="1:5" x14ac:dyDescent="0.25">
      <c r="A2" t="s">
        <v>326</v>
      </c>
      <c r="B2">
        <v>1.5</v>
      </c>
      <c r="C2">
        <v>3.7031999999999998</v>
      </c>
      <c r="D2">
        <v>3.7364000000000002</v>
      </c>
      <c r="E2">
        <v>3.7364000000000002</v>
      </c>
    </row>
    <row r="3" spans="1:5" x14ac:dyDescent="0.25">
      <c r="A3" t="s">
        <v>327</v>
      </c>
      <c r="B3">
        <v>6.4178999999999995</v>
      </c>
      <c r="C3">
        <v>6.1681999999999997</v>
      </c>
      <c r="D3">
        <v>6.9531999999999998</v>
      </c>
      <c r="E3">
        <v>9.5532000000000004</v>
      </c>
    </row>
    <row r="4" spans="1:5" x14ac:dyDescent="0.25">
      <c r="A4" t="s">
        <v>328</v>
      </c>
      <c r="B4">
        <v>6.1379999999999999</v>
      </c>
      <c r="C4">
        <v>3.4</v>
      </c>
      <c r="D4">
        <v>2.2000000000000002</v>
      </c>
      <c r="E4">
        <v>2.8</v>
      </c>
    </row>
    <row r="5" spans="1:5" x14ac:dyDescent="0.25">
      <c r="A5" t="s">
        <v>267</v>
      </c>
      <c r="B5">
        <v>2.2999999999999998</v>
      </c>
      <c r="C5">
        <v>3.1790592268949998</v>
      </c>
      <c r="D5">
        <v>3.2469999999999999</v>
      </c>
      <c r="E5">
        <v>0</v>
      </c>
    </row>
    <row r="6" spans="1:5" x14ac:dyDescent="0.25">
      <c r="A6" t="s">
        <v>268</v>
      </c>
      <c r="B6">
        <v>1.5108E-2</v>
      </c>
      <c r="C6">
        <v>0.84480830012999997</v>
      </c>
      <c r="D6">
        <v>1.6839999999999999</v>
      </c>
      <c r="E6">
        <v>2.46</v>
      </c>
    </row>
    <row r="7" spans="1:5" x14ac:dyDescent="0.25">
      <c r="A7" t="s">
        <v>269</v>
      </c>
      <c r="B7">
        <v>1.2075660000000001</v>
      </c>
      <c r="C7">
        <v>1.5969956520000002</v>
      </c>
      <c r="D7">
        <v>1.8069999999999999</v>
      </c>
      <c r="E7">
        <v>2.4500000000000002</v>
      </c>
    </row>
    <row r="8" spans="1:5" x14ac:dyDescent="0.25">
      <c r="A8" t="s">
        <v>270</v>
      </c>
      <c r="B8">
        <v>0.3</v>
      </c>
      <c r="C8">
        <v>0.4</v>
      </c>
      <c r="D8">
        <v>1.1020000000000001</v>
      </c>
      <c r="E8">
        <v>0.98</v>
      </c>
    </row>
    <row r="9" spans="1:5" x14ac:dyDescent="0.25">
      <c r="A9" t="s">
        <v>271</v>
      </c>
      <c r="B9">
        <v>5.4507032040000007</v>
      </c>
      <c r="C9">
        <v>8.9286723939999995</v>
      </c>
      <c r="D9">
        <v>10.38</v>
      </c>
      <c r="E9">
        <v>10.73</v>
      </c>
    </row>
    <row r="10" spans="1:5" x14ac:dyDescent="0.25">
      <c r="B10">
        <v>23.329277204</v>
      </c>
      <c r="C10">
        <v>28.220935573024999</v>
      </c>
      <c r="D10">
        <v>31.1096</v>
      </c>
      <c r="E10">
        <v>32.709600000000002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4F05C-0812-4FEA-8AE3-1D862DCE81FB}">
  <dimension ref="B3:O7"/>
  <sheetViews>
    <sheetView showGridLines="0" workbookViewId="0">
      <selection activeCell="K21" sqref="K21"/>
    </sheetView>
  </sheetViews>
  <sheetFormatPr defaultRowHeight="15" x14ac:dyDescent="0.25"/>
  <cols>
    <col min="2" max="2" width="29.140625" customWidth="1"/>
  </cols>
  <sheetData>
    <row r="3" spans="2:15" x14ac:dyDescent="0.25">
      <c r="B3" s="108" t="s">
        <v>211</v>
      </c>
      <c r="C3" s="109">
        <v>2018</v>
      </c>
      <c r="D3" s="109">
        <v>2019</v>
      </c>
      <c r="E3" s="109">
        <v>2020</v>
      </c>
      <c r="F3" s="109">
        <v>2021</v>
      </c>
      <c r="G3" s="109">
        <v>2022</v>
      </c>
      <c r="H3" s="109">
        <v>2023</v>
      </c>
      <c r="I3" s="109">
        <v>2024</v>
      </c>
      <c r="J3" s="109">
        <v>2025</v>
      </c>
      <c r="K3" s="109">
        <v>2026</v>
      </c>
      <c r="L3" s="109">
        <v>2027</v>
      </c>
      <c r="M3" s="109">
        <v>2028</v>
      </c>
      <c r="N3" s="109"/>
      <c r="O3" s="109"/>
    </row>
    <row r="4" spans="2:15" x14ac:dyDescent="0.25">
      <c r="B4" t="s">
        <v>299</v>
      </c>
      <c r="C4" s="110">
        <v>22.689373194783609</v>
      </c>
      <c r="D4" s="110">
        <v>21.964447317311407</v>
      </c>
      <c r="E4" s="110">
        <v>29.997728125514612</v>
      </c>
      <c r="F4" s="110">
        <v>33.267270711802915</v>
      </c>
      <c r="G4" s="110">
        <v>33.37614108738719</v>
      </c>
      <c r="H4" s="110">
        <v>31.447656095280092</v>
      </c>
      <c r="I4" s="110">
        <v>30.726813617312548</v>
      </c>
      <c r="J4" s="110">
        <v>30.953402210341284</v>
      </c>
      <c r="K4" s="110">
        <v>30.952406844791021</v>
      </c>
      <c r="L4" s="110">
        <v>30.528112609009071</v>
      </c>
      <c r="M4" s="110">
        <v>29.851268398610031</v>
      </c>
      <c r="N4" s="110"/>
      <c r="O4" s="110"/>
    </row>
    <row r="5" spans="2:15" x14ac:dyDescent="0.25"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</row>
    <row r="6" spans="2:15" x14ac:dyDescent="0.25"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</row>
    <row r="7" spans="2:15" x14ac:dyDescent="0.25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05AA7-336C-45FB-81DD-DA2AED6A9F5C}">
  <dimension ref="A1:H13"/>
  <sheetViews>
    <sheetView workbookViewId="0"/>
  </sheetViews>
  <sheetFormatPr defaultRowHeight="15" x14ac:dyDescent="0.25"/>
  <sheetData>
    <row r="1" spans="1:8" ht="15.75" thickBot="1" x14ac:dyDescent="0.3">
      <c r="B1" t="s">
        <v>251</v>
      </c>
      <c r="C1" t="s">
        <v>330</v>
      </c>
      <c r="D1" t="s">
        <v>252</v>
      </c>
      <c r="E1" t="s">
        <v>253</v>
      </c>
      <c r="F1" s="90" t="s">
        <v>254</v>
      </c>
      <c r="G1" t="s">
        <v>255</v>
      </c>
      <c r="H1" s="89"/>
    </row>
    <row r="2" spans="1:8" x14ac:dyDescent="0.25">
      <c r="A2" s="91">
        <v>2017</v>
      </c>
      <c r="B2" s="92">
        <v>3.4830000000000001</v>
      </c>
      <c r="C2" s="92">
        <v>2.7448999999999995</v>
      </c>
      <c r="D2" s="92"/>
      <c r="E2" s="92">
        <v>4.22</v>
      </c>
      <c r="F2" s="92">
        <v>10.447899999999999</v>
      </c>
      <c r="G2" s="93">
        <f>SUM(B2:E2)</f>
        <v>10.447900000000001</v>
      </c>
      <c r="H2" s="93"/>
    </row>
    <row r="3" spans="1:8" x14ac:dyDescent="0.25">
      <c r="A3" s="91">
        <v>2018</v>
      </c>
      <c r="B3" s="92">
        <v>2.5941000000000001</v>
      </c>
      <c r="C3" s="92">
        <v>2.7725</v>
      </c>
      <c r="D3" s="92"/>
      <c r="E3" s="92">
        <v>5.35</v>
      </c>
      <c r="F3" s="92">
        <v>10.746600000000001</v>
      </c>
      <c r="G3" s="93">
        <f t="shared" ref="G3:G11" si="0">SUM(B3:E3)</f>
        <v>10.7166</v>
      </c>
      <c r="H3" s="93"/>
    </row>
    <row r="4" spans="1:8" x14ac:dyDescent="0.25">
      <c r="A4" s="91">
        <v>2019</v>
      </c>
      <c r="B4" s="92">
        <v>4.4479909090909082</v>
      </c>
      <c r="C4" s="92">
        <v>2.9352</v>
      </c>
      <c r="D4" s="92">
        <v>0.33850000000000002</v>
      </c>
      <c r="E4" s="92">
        <v>5.0959415420000003</v>
      </c>
      <c r="F4" s="92">
        <v>12.817632451090908</v>
      </c>
      <c r="G4" s="93">
        <f t="shared" si="0"/>
        <v>12.817632451090908</v>
      </c>
      <c r="H4" s="93"/>
    </row>
    <row r="5" spans="1:8" x14ac:dyDescent="0.25">
      <c r="A5" s="91">
        <v>2020</v>
      </c>
      <c r="B5" s="92">
        <v>3.3790778920308484</v>
      </c>
      <c r="C5" s="92">
        <v>2.9814000000000003</v>
      </c>
      <c r="D5" s="92">
        <v>0.66600000000000004</v>
      </c>
      <c r="E5" s="92">
        <v>8.1915536670000009</v>
      </c>
      <c r="F5" s="92">
        <v>15.21803155903085</v>
      </c>
      <c r="G5" s="93">
        <f t="shared" si="0"/>
        <v>15.21803155903085</v>
      </c>
      <c r="H5" s="93"/>
    </row>
    <row r="6" spans="1:8" x14ac:dyDescent="0.25">
      <c r="A6" s="91">
        <v>2021</v>
      </c>
      <c r="B6" s="92">
        <v>3.8265869237217092</v>
      </c>
      <c r="C6" s="92">
        <v>3.72</v>
      </c>
      <c r="D6" s="92">
        <v>1.4364000000000001</v>
      </c>
      <c r="E6" s="92">
        <v>11.817632017999999</v>
      </c>
      <c r="F6" s="92">
        <v>20.800618941721709</v>
      </c>
      <c r="G6" s="93">
        <f t="shared" si="0"/>
        <v>20.800618941721709</v>
      </c>
      <c r="H6" s="9">
        <f>G6/$G$2</f>
        <v>1.9908899340270971</v>
      </c>
    </row>
    <row r="7" spans="1:8" x14ac:dyDescent="0.25">
      <c r="A7" s="91">
        <v>2022</v>
      </c>
      <c r="B7" s="92">
        <v>4.4672000000000001</v>
      </c>
      <c r="C7" s="92">
        <v>4.3858999999999995</v>
      </c>
      <c r="D7" s="92">
        <v>1.0024</v>
      </c>
      <c r="E7" s="92">
        <v>12.708686182894455</v>
      </c>
      <c r="F7" s="92">
        <v>22.564186182894453</v>
      </c>
      <c r="G7" s="93">
        <f t="shared" si="0"/>
        <v>22.564186182894453</v>
      </c>
      <c r="H7" s="9">
        <f>G7/$G$2</f>
        <v>2.1596862702451642</v>
      </c>
    </row>
    <row r="8" spans="1:8" x14ac:dyDescent="0.25">
      <c r="A8" s="91">
        <v>2023</v>
      </c>
      <c r="B8" s="92">
        <v>8.8134999999999994</v>
      </c>
      <c r="C8" s="92">
        <v>4.6593</v>
      </c>
      <c r="D8" s="92">
        <v>1.5885</v>
      </c>
      <c r="E8" s="92">
        <v>14.413221412819189</v>
      </c>
      <c r="F8" s="92">
        <v>29.474521412819186</v>
      </c>
      <c r="G8" s="93">
        <f t="shared" si="0"/>
        <v>29.474521412819186</v>
      </c>
    </row>
    <row r="9" spans="1:8" x14ac:dyDescent="0.25">
      <c r="A9" s="91">
        <v>2024</v>
      </c>
      <c r="B9" s="92">
        <v>13.735400000000002</v>
      </c>
      <c r="C9" s="92">
        <v>4.9093999999999998</v>
      </c>
      <c r="D9" s="92">
        <v>1.4584999999999999</v>
      </c>
      <c r="E9" s="92">
        <v>3.7496831004932547</v>
      </c>
      <c r="F9" s="92">
        <v>23.852983100493258</v>
      </c>
      <c r="G9" s="93">
        <f t="shared" si="0"/>
        <v>23.852983100493258</v>
      </c>
    </row>
    <row r="10" spans="1:8" x14ac:dyDescent="0.25">
      <c r="A10" s="91">
        <v>2025</v>
      </c>
      <c r="B10" s="92">
        <v>13.047799999999999</v>
      </c>
      <c r="C10" s="92">
        <v>5.1071</v>
      </c>
      <c r="D10" s="92">
        <v>2.0085000000000002</v>
      </c>
      <c r="E10" s="92">
        <v>3.2308994981798076</v>
      </c>
      <c r="F10" s="92">
        <v>23.394299498179812</v>
      </c>
      <c r="G10" s="93">
        <f t="shared" si="0"/>
        <v>23.394299498179805</v>
      </c>
    </row>
    <row r="11" spans="1:8" x14ac:dyDescent="0.25">
      <c r="A11" s="91">
        <v>2026</v>
      </c>
      <c r="B11" s="92">
        <v>10.447799999999999</v>
      </c>
      <c r="C11" s="92">
        <v>5.1248000000000005</v>
      </c>
      <c r="D11" s="92">
        <v>1.9544999999999999</v>
      </c>
      <c r="E11" s="92">
        <v>3.1319549845358488</v>
      </c>
      <c r="F11" s="92">
        <v>20.659054984535846</v>
      </c>
      <c r="G11" s="93">
        <f t="shared" si="0"/>
        <v>20.65905498453585</v>
      </c>
    </row>
    <row r="12" spans="1:8" x14ac:dyDescent="0.25">
      <c r="A12" s="91">
        <v>2027</v>
      </c>
      <c r="B12" s="92">
        <v>10.4978</v>
      </c>
      <c r="C12" s="92">
        <v>5.2448000000000006</v>
      </c>
      <c r="D12" s="92">
        <v>1.9544999999999999</v>
      </c>
      <c r="E12" s="92">
        <v>3.0330831049400651</v>
      </c>
      <c r="F12" s="92">
        <v>20.730183104940064</v>
      </c>
    </row>
    <row r="13" spans="1:8" x14ac:dyDescent="0.25">
      <c r="A13" s="91">
        <v>2028</v>
      </c>
      <c r="B13" s="92">
        <v>10.547799999999999</v>
      </c>
      <c r="C13" s="92">
        <v>5.2648000000000001</v>
      </c>
      <c r="D13" s="92">
        <v>1.9544999999999999</v>
      </c>
      <c r="E13" s="92">
        <v>1.6343251538092305</v>
      </c>
      <c r="F13" s="92">
        <v>19.401425153809228</v>
      </c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48856-8DE9-4C30-8D05-1CD373AB698C}">
  <dimension ref="A1:G13"/>
  <sheetViews>
    <sheetView workbookViewId="0">
      <selection activeCell="X18" sqref="X18"/>
    </sheetView>
  </sheetViews>
  <sheetFormatPr defaultRowHeight="15" x14ac:dyDescent="0.25"/>
  <sheetData>
    <row r="1" spans="1:7" x14ac:dyDescent="0.25">
      <c r="B1" t="s">
        <v>258</v>
      </c>
      <c r="C1" t="s">
        <v>259</v>
      </c>
      <c r="D1" t="s">
        <v>260</v>
      </c>
      <c r="E1" t="s">
        <v>261</v>
      </c>
      <c r="F1" t="s">
        <v>262</v>
      </c>
      <c r="G1" t="s">
        <v>254</v>
      </c>
    </row>
    <row r="2" spans="1:7" x14ac:dyDescent="0.25">
      <c r="A2">
        <v>2017</v>
      </c>
      <c r="B2">
        <v>0.71</v>
      </c>
      <c r="C2">
        <v>1.91</v>
      </c>
      <c r="G2">
        <v>2.62</v>
      </c>
    </row>
    <row r="3" spans="1:7" x14ac:dyDescent="0.25">
      <c r="A3">
        <v>2018</v>
      </c>
      <c r="B3">
        <v>0.86</v>
      </c>
      <c r="C3">
        <v>2.4900000000000002</v>
      </c>
      <c r="G3">
        <v>3.35</v>
      </c>
    </row>
    <row r="4" spans="1:7" x14ac:dyDescent="0.25">
      <c r="A4">
        <v>2019</v>
      </c>
      <c r="B4">
        <v>1.43</v>
      </c>
      <c r="C4">
        <v>1.54</v>
      </c>
      <c r="G4">
        <v>2.97</v>
      </c>
    </row>
    <row r="5" spans="1:7" x14ac:dyDescent="0.25">
      <c r="A5">
        <v>2020</v>
      </c>
      <c r="B5">
        <v>3.29</v>
      </c>
      <c r="C5">
        <v>1.86</v>
      </c>
      <c r="G5">
        <v>5.15</v>
      </c>
    </row>
    <row r="6" spans="1:7" x14ac:dyDescent="0.25">
      <c r="A6">
        <v>2021</v>
      </c>
      <c r="B6">
        <v>5.69</v>
      </c>
      <c r="C6">
        <v>2.66</v>
      </c>
      <c r="G6">
        <v>8.35</v>
      </c>
    </row>
    <row r="7" spans="1:7" x14ac:dyDescent="0.25">
      <c r="A7">
        <v>2022</v>
      </c>
      <c r="B7">
        <v>9.11</v>
      </c>
      <c r="C7">
        <v>0.24</v>
      </c>
      <c r="G7">
        <v>9.35</v>
      </c>
    </row>
    <row r="8" spans="1:7" x14ac:dyDescent="0.25">
      <c r="A8">
        <v>2023</v>
      </c>
      <c r="B8">
        <v>10.199999999999999</v>
      </c>
      <c r="D8">
        <v>0.4</v>
      </c>
      <c r="E8">
        <v>1</v>
      </c>
      <c r="G8">
        <v>11.6</v>
      </c>
    </row>
    <row r="9" spans="1:7" x14ac:dyDescent="0.25">
      <c r="A9">
        <v>2024</v>
      </c>
      <c r="F9">
        <v>7.5</v>
      </c>
      <c r="G9">
        <v>7.5</v>
      </c>
    </row>
    <row r="10" spans="1:7" x14ac:dyDescent="0.25">
      <c r="A10">
        <v>2025</v>
      </c>
      <c r="F10">
        <v>7.5</v>
      </c>
      <c r="G10">
        <v>7.5</v>
      </c>
    </row>
    <row r="11" spans="1:7" x14ac:dyDescent="0.25">
      <c r="A11">
        <v>2026</v>
      </c>
      <c r="F11">
        <v>5</v>
      </c>
      <c r="G11">
        <v>5</v>
      </c>
    </row>
    <row r="12" spans="1:7" x14ac:dyDescent="0.25">
      <c r="A12">
        <v>2027</v>
      </c>
      <c r="F12">
        <v>5</v>
      </c>
      <c r="G12">
        <v>5</v>
      </c>
    </row>
    <row r="13" spans="1:7" x14ac:dyDescent="0.25">
      <c r="A13">
        <v>2028</v>
      </c>
      <c r="F13">
        <v>5</v>
      </c>
      <c r="G13">
        <v>5</v>
      </c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2D114-2CCA-4E43-8ADB-50236DA4D7C9}">
  <dimension ref="A1:F6"/>
  <sheetViews>
    <sheetView workbookViewId="0">
      <selection activeCell="F13" sqref="F13"/>
    </sheetView>
  </sheetViews>
  <sheetFormatPr defaultRowHeight="15" x14ac:dyDescent="0.25"/>
  <cols>
    <col min="2" max="2" width="22.7109375" bestFit="1" customWidth="1"/>
    <col min="3" max="3" width="13.42578125" bestFit="1" customWidth="1"/>
    <col min="4" max="4" width="10.5703125" bestFit="1" customWidth="1"/>
    <col min="5" max="5" width="25.5703125" bestFit="1" customWidth="1"/>
    <col min="6" max="6" width="31.7109375" bestFit="1" customWidth="1"/>
  </cols>
  <sheetData>
    <row r="1" spans="1:6" x14ac:dyDescent="0.25">
      <c r="B1" t="s">
        <v>331</v>
      </c>
      <c r="C1" t="s">
        <v>272</v>
      </c>
      <c r="D1" t="s">
        <v>332</v>
      </c>
      <c r="E1" t="s">
        <v>333</v>
      </c>
      <c r="F1" t="s">
        <v>334</v>
      </c>
    </row>
    <row r="2" spans="1:6" x14ac:dyDescent="0.25">
      <c r="A2">
        <v>2024</v>
      </c>
      <c r="B2" s="42">
        <v>-2.3300000000000001E-2</v>
      </c>
      <c r="C2" s="42">
        <v>-3.0620000000000001E-3</v>
      </c>
      <c r="D2" s="42">
        <v>2.1340000000000001E-2</v>
      </c>
      <c r="E2" s="42">
        <v>4.6049999999999997E-3</v>
      </c>
      <c r="F2" s="42">
        <v>-7.2309000000000002E-3</v>
      </c>
    </row>
    <row r="3" spans="1:6" x14ac:dyDescent="0.25">
      <c r="A3">
        <v>2025</v>
      </c>
      <c r="B3" s="42">
        <v>-1.7899999999999999E-2</v>
      </c>
      <c r="C3" s="42">
        <v>-4.6430000000000004E-3</v>
      </c>
      <c r="D3" s="42">
        <v>1.8422999999999998E-2</v>
      </c>
      <c r="E3" s="42">
        <v>6.4096999999999999E-3</v>
      </c>
      <c r="F3" s="42">
        <v>2.2883999999999999E-3</v>
      </c>
    </row>
    <row r="4" spans="1:6" x14ac:dyDescent="0.25">
      <c r="A4">
        <v>2026</v>
      </c>
      <c r="B4" s="42">
        <v>-1.4999999999999999E-2</v>
      </c>
      <c r="C4" s="42">
        <v>-8.9376999999999998E-3</v>
      </c>
      <c r="D4" s="42">
        <v>1.7857999999999999E-2</v>
      </c>
      <c r="E4" s="42">
        <v>6.0850000000000001E-3</v>
      </c>
      <c r="F4" s="42">
        <v>-9.9535999999999999E-7</v>
      </c>
    </row>
    <row r="5" spans="1:6" x14ac:dyDescent="0.25">
      <c r="A5">
        <v>2027</v>
      </c>
      <c r="B5" s="42">
        <v>-1.5100000000000001E-2</v>
      </c>
      <c r="C5" s="42">
        <v>-1.2529999999999999E-2</v>
      </c>
      <c r="D5" s="42">
        <v>1.7665E-2</v>
      </c>
      <c r="E5" s="42">
        <v>5.7301779999999998E-3</v>
      </c>
      <c r="F5" s="42">
        <v>-4.2429420000000004E-3</v>
      </c>
    </row>
    <row r="6" spans="1:6" x14ac:dyDescent="0.25">
      <c r="A6">
        <v>2028</v>
      </c>
      <c r="B6" s="42">
        <v>-1.5569E-2</v>
      </c>
      <c r="C6" s="42">
        <v>-1.3311999999999999E-2</v>
      </c>
      <c r="D6" s="42">
        <v>1.7618999999999999E-2</v>
      </c>
      <c r="E6" s="42">
        <v>4.4942690000000004E-3</v>
      </c>
      <c r="F6" s="42">
        <v>-6.7684420000000004E-3</v>
      </c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C227B-DDE8-4E53-9713-C56C16FD3EB6}">
  <dimension ref="A1:H6"/>
  <sheetViews>
    <sheetView workbookViewId="0">
      <selection activeCell="V20" sqref="V20"/>
    </sheetView>
  </sheetViews>
  <sheetFormatPr defaultRowHeight="15" x14ac:dyDescent="0.25"/>
  <sheetData>
    <row r="1" spans="1:8" x14ac:dyDescent="0.25">
      <c r="C1">
        <v>2023</v>
      </c>
      <c r="D1">
        <v>2024</v>
      </c>
      <c r="E1">
        <v>2025</v>
      </c>
      <c r="F1">
        <v>2026</v>
      </c>
      <c r="G1">
        <v>2027</v>
      </c>
      <c r="H1">
        <v>2028</v>
      </c>
    </row>
    <row r="2" spans="1:8" x14ac:dyDescent="0.25">
      <c r="A2" t="s">
        <v>355</v>
      </c>
      <c r="C2">
        <v>34.6999256</v>
      </c>
      <c r="D2">
        <v>190.1</v>
      </c>
      <c r="E2">
        <v>166.9</v>
      </c>
      <c r="F2">
        <v>272.8</v>
      </c>
      <c r="G2">
        <v>78</v>
      </c>
      <c r="H2">
        <v>232.8</v>
      </c>
    </row>
    <row r="3" spans="1:8" x14ac:dyDescent="0.25">
      <c r="A3" t="s">
        <v>356</v>
      </c>
      <c r="C3">
        <v>-105.6</v>
      </c>
      <c r="D3">
        <v>-172.6</v>
      </c>
      <c r="E3">
        <v>-116.9</v>
      </c>
      <c r="F3">
        <v>-227.1</v>
      </c>
      <c r="G3">
        <v>-35.4</v>
      </c>
      <c r="H3">
        <v>-198.3</v>
      </c>
    </row>
    <row r="4" spans="1:8" x14ac:dyDescent="0.25">
      <c r="A4" t="s">
        <v>347</v>
      </c>
      <c r="C4">
        <v>50.7</v>
      </c>
      <c r="D4">
        <v>31.200000000000006</v>
      </c>
      <c r="E4">
        <v>21.1</v>
      </c>
      <c r="F4">
        <v>17</v>
      </c>
      <c r="G4">
        <v>14.600000000000001</v>
      </c>
      <c r="H4">
        <v>14.400000000000002</v>
      </c>
    </row>
    <row r="5" spans="1:8" x14ac:dyDescent="0.25">
      <c r="A5" t="s">
        <v>357</v>
      </c>
      <c r="C5">
        <v>0.31045069499961392</v>
      </c>
      <c r="D5">
        <v>-1.3040792289390302</v>
      </c>
      <c r="E5">
        <v>1.0195387585221325</v>
      </c>
      <c r="F5">
        <v>-0.14042824615677818</v>
      </c>
      <c r="G5">
        <v>4.3949899331426714</v>
      </c>
      <c r="H5">
        <v>2.1327899820259772</v>
      </c>
    </row>
    <row r="6" spans="1:8" x14ac:dyDescent="0.25">
      <c r="A6" t="s">
        <v>358</v>
      </c>
      <c r="C6">
        <v>-19.889623705000385</v>
      </c>
      <c r="D6">
        <v>47.395920771060979</v>
      </c>
      <c r="E6">
        <v>72.119538758522125</v>
      </c>
      <c r="F6">
        <v>62.559571753843223</v>
      </c>
      <c r="G6">
        <v>61.594989933142671</v>
      </c>
      <c r="H6">
        <v>51.032789982025974</v>
      </c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E1A45-104E-4989-B7FE-3459932875A5}">
  <dimension ref="A1:H9"/>
  <sheetViews>
    <sheetView workbookViewId="0">
      <selection activeCell="T30" sqref="T30"/>
    </sheetView>
  </sheetViews>
  <sheetFormatPr defaultRowHeight="15" x14ac:dyDescent="0.25"/>
  <sheetData>
    <row r="1" spans="1:8" x14ac:dyDescent="0.25">
      <c r="C1">
        <v>2023</v>
      </c>
      <c r="D1">
        <v>2024</v>
      </c>
      <c r="E1">
        <v>2025</v>
      </c>
      <c r="F1">
        <v>2026</v>
      </c>
      <c r="G1">
        <v>2027</v>
      </c>
      <c r="H1">
        <v>2028</v>
      </c>
    </row>
    <row r="2" spans="1:8" x14ac:dyDescent="0.25">
      <c r="A2" t="s">
        <v>359</v>
      </c>
      <c r="C2">
        <v>15.418592598411113</v>
      </c>
      <c r="D2">
        <v>-42.466859826968111</v>
      </c>
      <c r="E2">
        <v>-74.987704333765379</v>
      </c>
      <c r="F2">
        <v>-58.182610712448749</v>
      </c>
      <c r="G2">
        <v>-42.616965674703692</v>
      </c>
      <c r="H2">
        <v>-34.467947160124851</v>
      </c>
    </row>
    <row r="3" spans="1:8" x14ac:dyDescent="0.25">
      <c r="A3" t="s">
        <v>360</v>
      </c>
      <c r="C3">
        <v>-28.85</v>
      </c>
      <c r="D3">
        <v>-29.75</v>
      </c>
      <c r="E3">
        <v>-34.35</v>
      </c>
      <c r="F3">
        <v>-34.549999999999997</v>
      </c>
      <c r="G3">
        <v>-33.25</v>
      </c>
      <c r="H3">
        <v>-28.55</v>
      </c>
    </row>
    <row r="4" spans="1:8" x14ac:dyDescent="0.25">
      <c r="A4" t="s">
        <v>361</v>
      </c>
      <c r="C4">
        <v>4.245904731760195</v>
      </c>
      <c r="D4">
        <v>6.0845337598999283</v>
      </c>
      <c r="E4">
        <v>7.2533463360126795</v>
      </c>
      <c r="F4">
        <v>7.9647092311866494</v>
      </c>
      <c r="G4">
        <v>9.2027760893760675</v>
      </c>
      <c r="H4">
        <v>10.506759735097724</v>
      </c>
    </row>
    <row r="5" spans="1:8" x14ac:dyDescent="0.25">
      <c r="A5" t="s">
        <v>362</v>
      </c>
      <c r="C5">
        <v>21.375316637957308</v>
      </c>
      <c r="D5">
        <v>9.3971642500464725</v>
      </c>
      <c r="E5">
        <v>14.441487942689971</v>
      </c>
      <c r="F5">
        <v>32.780916996113284</v>
      </c>
      <c r="G5">
        <v>55.119261207424529</v>
      </c>
      <c r="H5">
        <v>61.808111948220848</v>
      </c>
    </row>
    <row r="6" spans="1:8" x14ac:dyDescent="0.25">
      <c r="A6" t="s">
        <v>363</v>
      </c>
      <c r="C6">
        <v>-47.747041167827234</v>
      </c>
      <c r="D6">
        <v>-49.401563183911257</v>
      </c>
      <c r="E6">
        <v>-53.534826244049064</v>
      </c>
      <c r="F6">
        <v>-55.576835190122971</v>
      </c>
      <c r="G6">
        <v>-64.984895894172482</v>
      </c>
      <c r="H6">
        <v>-69.728260997326956</v>
      </c>
    </row>
    <row r="7" spans="1:8" x14ac:dyDescent="0.25">
      <c r="A7" t="s">
        <v>364</v>
      </c>
      <c r="C7">
        <v>-8</v>
      </c>
      <c r="D7">
        <v>-8</v>
      </c>
      <c r="E7">
        <v>-8</v>
      </c>
      <c r="F7">
        <v>-8</v>
      </c>
      <c r="G7">
        <v>-8</v>
      </c>
      <c r="H7">
        <v>-8</v>
      </c>
    </row>
    <row r="8" spans="1:8" x14ac:dyDescent="0.25">
      <c r="A8" t="s">
        <v>365</v>
      </c>
      <c r="C8">
        <v>75.8</v>
      </c>
      <c r="D8">
        <v>30.8</v>
      </c>
      <c r="E8">
        <v>0.8</v>
      </c>
      <c r="F8">
        <v>0.8</v>
      </c>
      <c r="G8">
        <v>0.9</v>
      </c>
      <c r="H8">
        <v>1.1000000000000001</v>
      </c>
    </row>
    <row r="9" spans="1:8" x14ac:dyDescent="0.25">
      <c r="A9" t="s">
        <v>366</v>
      </c>
      <c r="C9">
        <v>-1.4055876034791581</v>
      </c>
      <c r="D9">
        <v>-1.5969946530032575</v>
      </c>
      <c r="E9">
        <v>-1.5977123684189574</v>
      </c>
      <c r="F9">
        <v>-1.6014017496257147</v>
      </c>
      <c r="G9">
        <v>-1.6041070773318133</v>
      </c>
      <c r="H9">
        <v>-1.6045578461164551</v>
      </c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5796B-2D5F-4D3F-A14B-042F39194E50}">
  <dimension ref="A1:E11"/>
  <sheetViews>
    <sheetView workbookViewId="0"/>
  </sheetViews>
  <sheetFormatPr defaultRowHeight="15" x14ac:dyDescent="0.25"/>
  <cols>
    <col min="2" max="3" width="24.42578125" bestFit="1" customWidth="1"/>
    <col min="4" max="5" width="29.28515625" bestFit="1" customWidth="1"/>
    <col min="6" max="6" width="32.7109375" bestFit="1" customWidth="1"/>
  </cols>
  <sheetData>
    <row r="1" spans="1:5" x14ac:dyDescent="0.25">
      <c r="B1" t="s">
        <v>0</v>
      </c>
      <c r="C1" t="s">
        <v>338</v>
      </c>
      <c r="D1" t="s">
        <v>351</v>
      </c>
      <c r="E1" t="s">
        <v>352</v>
      </c>
    </row>
    <row r="2" spans="1:5" x14ac:dyDescent="0.25">
      <c r="A2">
        <v>2019</v>
      </c>
      <c r="B2">
        <v>905</v>
      </c>
      <c r="C2">
        <v>905</v>
      </c>
      <c r="E2">
        <v>21.811396150479826</v>
      </c>
    </row>
    <row r="3" spans="1:5" x14ac:dyDescent="0.25">
      <c r="A3">
        <v>2020</v>
      </c>
      <c r="B3">
        <v>1244.558</v>
      </c>
      <c r="C3">
        <v>1244.558</v>
      </c>
      <c r="E3">
        <v>29.898253541269181</v>
      </c>
    </row>
    <row r="4" spans="1:5" x14ac:dyDescent="0.25">
      <c r="A4">
        <v>2021</v>
      </c>
      <c r="B4">
        <v>1461.8216611130001</v>
      </c>
      <c r="C4">
        <v>1461.8216611130001</v>
      </c>
      <c r="D4">
        <v>33.267270711802915</v>
      </c>
      <c r="E4">
        <v>33.220696628939791</v>
      </c>
    </row>
    <row r="5" spans="1:5" x14ac:dyDescent="0.25">
      <c r="A5">
        <v>2022</v>
      </c>
      <c r="B5">
        <v>1591.6667068099093</v>
      </c>
      <c r="C5">
        <v>1549.0157058170437</v>
      </c>
      <c r="D5">
        <v>33.37614108738719</v>
      </c>
      <c r="E5">
        <v>34.027063265014164</v>
      </c>
    </row>
    <row r="6" spans="1:5" x14ac:dyDescent="0.25">
      <c r="A6">
        <v>2023</v>
      </c>
      <c r="B6">
        <v>1571.777083104909</v>
      </c>
      <c r="C6">
        <v>1639.3044955903704</v>
      </c>
      <c r="D6">
        <v>31.447656095280092</v>
      </c>
      <c r="E6">
        <v>34.332203231773093</v>
      </c>
    </row>
    <row r="7" spans="1:5" x14ac:dyDescent="0.25">
      <c r="A7">
        <v>2024</v>
      </c>
      <c r="B7">
        <v>1619.1730038759699</v>
      </c>
      <c r="C7">
        <v>1768.9467297629787</v>
      </c>
      <c r="D7">
        <v>30.726813617312548</v>
      </c>
      <c r="E7">
        <v>35.814769134527637</v>
      </c>
    </row>
    <row r="8" spans="1:5" x14ac:dyDescent="0.25">
      <c r="A8">
        <v>2025</v>
      </c>
      <c r="B8">
        <v>1691.2925426344921</v>
      </c>
      <c r="C8">
        <v>1875.0064457725875</v>
      </c>
      <c r="D8">
        <v>30.953402210341284</v>
      </c>
      <c r="E8">
        <v>36.609864055659536</v>
      </c>
    </row>
    <row r="9" spans="1:5" x14ac:dyDescent="0.25">
      <c r="A9">
        <v>2026</v>
      </c>
      <c r="B9">
        <v>1753.8521143883352</v>
      </c>
      <c r="C9">
        <v>1961.4248755188105</v>
      </c>
      <c r="D9">
        <v>30.952406844791021</v>
      </c>
      <c r="E9">
        <v>36.895515750477799</v>
      </c>
    </row>
    <row r="10" spans="1:5" x14ac:dyDescent="0.25">
      <c r="A10">
        <v>2027</v>
      </c>
      <c r="B10">
        <v>1815.447104321478</v>
      </c>
      <c r="C10">
        <v>2041.8566157285836</v>
      </c>
      <c r="D10">
        <v>30.528112609009071</v>
      </c>
      <c r="E10">
        <v>36.902186855758096</v>
      </c>
    </row>
    <row r="11" spans="1:5" x14ac:dyDescent="0.25">
      <c r="A11">
        <v>2028</v>
      </c>
      <c r="B11">
        <v>1866.4798943035039</v>
      </c>
      <c r="D11">
        <v>29.851268398610031</v>
      </c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327F5-2093-4FB2-A67B-FF86B3FF80E1}">
  <dimension ref="A1:D32"/>
  <sheetViews>
    <sheetView workbookViewId="0">
      <selection activeCell="T14" sqref="T14"/>
    </sheetView>
  </sheetViews>
  <sheetFormatPr defaultRowHeight="15" x14ac:dyDescent="0.25"/>
  <sheetData>
    <row r="1" spans="1:4" x14ac:dyDescent="0.25">
      <c r="B1" t="s">
        <v>249</v>
      </c>
      <c r="C1" t="s">
        <v>250</v>
      </c>
      <c r="D1" t="s">
        <v>369</v>
      </c>
    </row>
    <row r="2" spans="1:4" x14ac:dyDescent="0.25">
      <c r="A2">
        <v>1998</v>
      </c>
      <c r="B2">
        <v>10.747454458674726</v>
      </c>
      <c r="C2">
        <v>11.751915785007823</v>
      </c>
      <c r="D2">
        <v>-1.0044613263330946</v>
      </c>
    </row>
    <row r="3" spans="1:4" x14ac:dyDescent="0.25">
      <c r="A3">
        <v>1999</v>
      </c>
      <c r="B3">
        <v>11.074941628611754</v>
      </c>
      <c r="C3">
        <v>11.646111626718627</v>
      </c>
      <c r="D3">
        <v>-0.57116999810687386</v>
      </c>
    </row>
    <row r="4" spans="1:4" x14ac:dyDescent="0.25">
      <c r="A4">
        <v>2000</v>
      </c>
      <c r="B4">
        <v>11.311641987087791</v>
      </c>
      <c r="C4">
        <v>11.71865421013838</v>
      </c>
      <c r="D4">
        <v>-0.40701222305059043</v>
      </c>
    </row>
    <row r="5" spans="1:4" x14ac:dyDescent="0.25">
      <c r="A5">
        <v>2001</v>
      </c>
      <c r="B5">
        <v>11.48439124566702</v>
      </c>
      <c r="C5">
        <v>12.086820868852028</v>
      </c>
      <c r="D5">
        <v>-0.6024296231850097</v>
      </c>
    </row>
    <row r="6" spans="1:4" x14ac:dyDescent="0.25">
      <c r="A6">
        <v>2002</v>
      </c>
      <c r="B6">
        <v>11.393732811248743</v>
      </c>
      <c r="C6">
        <v>12.642724982906783</v>
      </c>
      <c r="D6">
        <v>-1.2489921716580419</v>
      </c>
    </row>
    <row r="7" spans="1:4" x14ac:dyDescent="0.25">
      <c r="A7">
        <v>2003</v>
      </c>
      <c r="B7">
        <v>11.814035647568872</v>
      </c>
      <c r="C7">
        <v>12.54282119083005</v>
      </c>
      <c r="D7">
        <v>-0.72878554326117528</v>
      </c>
    </row>
    <row r="8" spans="1:4" x14ac:dyDescent="0.25">
      <c r="A8">
        <v>2004</v>
      </c>
      <c r="B8">
        <v>11.797922546296915</v>
      </c>
      <c r="C8">
        <v>12.528151052481345</v>
      </c>
      <c r="D8">
        <v>-0.73022850618442914</v>
      </c>
    </row>
    <row r="9" spans="1:4" x14ac:dyDescent="0.25">
      <c r="A9">
        <v>2005</v>
      </c>
      <c r="B9">
        <v>12.472051481306314</v>
      </c>
      <c r="C9">
        <v>12.368542711234298</v>
      </c>
      <c r="D9">
        <v>0.1036029827741495</v>
      </c>
    </row>
    <row r="10" spans="1:4" x14ac:dyDescent="0.25">
      <c r="A10">
        <v>2006</v>
      </c>
      <c r="B10">
        <v>13.315055166694407</v>
      </c>
      <c r="C10">
        <v>13.001795572710156</v>
      </c>
      <c r="D10">
        <v>0.31317800901677062</v>
      </c>
    </row>
    <row r="11" spans="1:4" x14ac:dyDescent="0.25">
      <c r="A11">
        <v>2007</v>
      </c>
      <c r="B11">
        <v>13.532399728397039</v>
      </c>
      <c r="C11">
        <v>12.951140630202509</v>
      </c>
      <c r="D11">
        <v>0.58133119879505468</v>
      </c>
    </row>
    <row r="12" spans="1:4" x14ac:dyDescent="0.25">
      <c r="A12">
        <v>2008</v>
      </c>
      <c r="B12">
        <v>12.323326977746323</v>
      </c>
      <c r="C12">
        <v>13.128004950161202</v>
      </c>
      <c r="D12">
        <v>-0.80474088033341207</v>
      </c>
    </row>
    <row r="13" spans="1:4" x14ac:dyDescent="0.25">
      <c r="A13">
        <v>2009</v>
      </c>
      <c r="B13">
        <v>11.765434552761297</v>
      </c>
      <c r="C13">
        <v>12.704771765030671</v>
      </c>
      <c r="D13">
        <v>-0.93933721226937428</v>
      </c>
    </row>
    <row r="14" spans="1:4" x14ac:dyDescent="0.25">
      <c r="A14">
        <v>2010</v>
      </c>
      <c r="B14">
        <v>11.561465140124701</v>
      </c>
      <c r="C14">
        <v>12.360057013373849</v>
      </c>
      <c r="D14">
        <v>-0.79859187324914771</v>
      </c>
    </row>
    <row r="15" spans="1:4" x14ac:dyDescent="0.25">
      <c r="A15">
        <v>2011</v>
      </c>
      <c r="B15">
        <v>12.138781331879894</v>
      </c>
      <c r="C15">
        <v>12.427471467794216</v>
      </c>
      <c r="D15">
        <v>-0.28874679284921495</v>
      </c>
    </row>
    <row r="16" spans="1:4" x14ac:dyDescent="0.25">
      <c r="A16">
        <v>2012</v>
      </c>
      <c r="B16">
        <v>12.126138013830777</v>
      </c>
      <c r="C16">
        <v>12.62743112656897</v>
      </c>
      <c r="D16">
        <v>-0.50134730858028576</v>
      </c>
    </row>
    <row r="17" spans="1:4" x14ac:dyDescent="0.25">
      <c r="A17">
        <v>2013</v>
      </c>
      <c r="B17">
        <v>12.286073898584165</v>
      </c>
      <c r="C17">
        <v>12.736252804563723</v>
      </c>
      <c r="D17">
        <v>-0.45017890597955684</v>
      </c>
    </row>
    <row r="18" spans="1:4" x14ac:dyDescent="0.25">
      <c r="A18">
        <v>2014</v>
      </c>
      <c r="B18">
        <v>12.162211350677735</v>
      </c>
      <c r="C18">
        <v>13.002356896844264</v>
      </c>
      <c r="D18">
        <v>-0.84014554616652937</v>
      </c>
    </row>
    <row r="19" spans="1:4" x14ac:dyDescent="0.25">
      <c r="A19">
        <v>2015</v>
      </c>
      <c r="B19">
        <v>11.801564800367659</v>
      </c>
      <c r="C19">
        <v>12.417611732100076</v>
      </c>
      <c r="D19">
        <v>-0.61604693173242031</v>
      </c>
    </row>
    <row r="20" spans="1:4" x14ac:dyDescent="0.25">
      <c r="A20">
        <v>2016</v>
      </c>
      <c r="B20">
        <v>12.155623813969042</v>
      </c>
      <c r="C20">
        <v>12.210125789443305</v>
      </c>
      <c r="D20">
        <v>-5.4501975474263102E-2</v>
      </c>
    </row>
    <row r="21" spans="1:4" x14ac:dyDescent="0.25">
      <c r="A21">
        <v>2017</v>
      </c>
      <c r="B21">
        <v>12.508307774647525</v>
      </c>
      <c r="C21">
        <v>12.61970465855072</v>
      </c>
      <c r="D21">
        <v>-0.11139688390319449</v>
      </c>
    </row>
    <row r="22" spans="1:4" x14ac:dyDescent="0.25">
      <c r="A22">
        <v>2018</v>
      </c>
      <c r="B22">
        <v>12.688815687460334</v>
      </c>
      <c r="C22">
        <v>13.272255072423004</v>
      </c>
      <c r="D22">
        <v>-0.58343938496266778</v>
      </c>
    </row>
    <row r="23" spans="1:4" x14ac:dyDescent="0.25">
      <c r="A23">
        <v>2019</v>
      </c>
      <c r="B23">
        <v>12.499132089697845</v>
      </c>
      <c r="C23">
        <v>13.110209330242434</v>
      </c>
      <c r="D23">
        <v>-0.61107724054458934</v>
      </c>
    </row>
    <row r="24" spans="1:4" x14ac:dyDescent="0.25">
      <c r="A24">
        <v>2020</v>
      </c>
      <c r="B24">
        <v>13.757878753098494</v>
      </c>
      <c r="C24">
        <v>14.656058478700679</v>
      </c>
      <c r="D24">
        <v>-0.89817972560218307</v>
      </c>
    </row>
    <row r="25" spans="1:4" x14ac:dyDescent="0.25">
      <c r="A25">
        <v>2021</v>
      </c>
      <c r="B25">
        <v>13.228204034576097</v>
      </c>
      <c r="C25">
        <v>14.288409507716876</v>
      </c>
      <c r="D25">
        <v>-1.0601746555596001</v>
      </c>
    </row>
    <row r="26" spans="1:4" x14ac:dyDescent="0.25">
      <c r="A26">
        <v>2022</v>
      </c>
      <c r="B26">
        <v>12.523624846538461</v>
      </c>
      <c r="C26">
        <v>13.646975878394741</v>
      </c>
      <c r="D26">
        <v>-1.1233775822957415</v>
      </c>
    </row>
    <row r="27" spans="1:4" x14ac:dyDescent="0.25">
      <c r="A27">
        <v>2023</v>
      </c>
      <c r="B27">
        <v>13.332865429181719</v>
      </c>
      <c r="C27">
        <v>13.704937404594835</v>
      </c>
      <c r="D27">
        <v>-0.37207197541311732</v>
      </c>
    </row>
    <row r="28" spans="1:4" x14ac:dyDescent="0.25">
      <c r="A28">
        <v>2024</v>
      </c>
      <c r="B28">
        <v>13.152530250387057</v>
      </c>
      <c r="C28">
        <v>13.215027164644269</v>
      </c>
      <c r="D28">
        <v>-6.2496914257213668E-2</v>
      </c>
    </row>
    <row r="29" spans="1:4" x14ac:dyDescent="0.25">
      <c r="A29">
        <v>2025</v>
      </c>
      <c r="B29">
        <v>13.019879495816545</v>
      </c>
      <c r="C29">
        <v>13.04370551984613</v>
      </c>
      <c r="D29">
        <v>-2.3826024029582647E-2</v>
      </c>
    </row>
    <row r="30" spans="1:4" x14ac:dyDescent="0.25">
      <c r="A30">
        <v>2026</v>
      </c>
      <c r="B30">
        <v>12.976904805811017</v>
      </c>
      <c r="C30">
        <v>12.911309599745536</v>
      </c>
      <c r="D30">
        <v>6.5595206065479084E-2</v>
      </c>
    </row>
    <row r="31" spans="1:4" x14ac:dyDescent="0.25">
      <c r="A31">
        <v>2027</v>
      </c>
      <c r="B31">
        <v>12.921667654789779</v>
      </c>
      <c r="C31">
        <v>12.914272607450952</v>
      </c>
      <c r="D31">
        <v>7.3950473388255146E-3</v>
      </c>
    </row>
    <row r="32" spans="1:4" x14ac:dyDescent="0.25">
      <c r="A32">
        <v>2028</v>
      </c>
      <c r="B32">
        <v>12.864362961738868</v>
      </c>
      <c r="C32">
        <v>12.834204015408524</v>
      </c>
      <c r="D32">
        <v>3.0158946330342558E-2</v>
      </c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04734-8744-4FA5-97FE-2469E72EC7E2}">
  <dimension ref="A1:E11"/>
  <sheetViews>
    <sheetView workbookViewId="0">
      <selection activeCell="O22" sqref="O22"/>
    </sheetView>
  </sheetViews>
  <sheetFormatPr defaultRowHeight="15" x14ac:dyDescent="0.25"/>
  <cols>
    <col min="2" max="5" width="24.42578125" bestFit="1" customWidth="1"/>
  </cols>
  <sheetData>
    <row r="1" spans="1:5" x14ac:dyDescent="0.25">
      <c r="B1" t="s">
        <v>0</v>
      </c>
      <c r="C1" t="s">
        <v>338</v>
      </c>
      <c r="D1" t="s">
        <v>0</v>
      </c>
      <c r="E1" t="s">
        <v>338</v>
      </c>
    </row>
    <row r="2" spans="1:5" x14ac:dyDescent="0.25">
      <c r="A2">
        <v>2019</v>
      </c>
      <c r="B2">
        <v>152.27799999999999</v>
      </c>
      <c r="C2">
        <v>153.386</v>
      </c>
      <c r="D2" s="103">
        <v>5.0357647167758514E-2</v>
      </c>
      <c r="E2" s="103">
        <v>5.0405217383303245E-2</v>
      </c>
    </row>
    <row r="3" spans="1:5" x14ac:dyDescent="0.25">
      <c r="A3">
        <v>2020</v>
      </c>
      <c r="B3">
        <v>182.386</v>
      </c>
      <c r="C3">
        <v>179.19900000000001</v>
      </c>
      <c r="D3" s="103">
        <v>6.2487601734301096E-2</v>
      </c>
      <c r="E3" s="103">
        <v>6.1192105354817165E-2</v>
      </c>
    </row>
    <row r="4" spans="1:5" x14ac:dyDescent="0.25">
      <c r="A4">
        <v>2021</v>
      </c>
      <c r="B4">
        <v>212.78700000000001</v>
      </c>
      <c r="C4">
        <v>203.13300000000001</v>
      </c>
      <c r="D4" s="103">
        <v>6.5575806472986387E-2</v>
      </c>
      <c r="E4" s="103">
        <v>6.2831097175658157E-2</v>
      </c>
    </row>
    <row r="5" spans="1:5" x14ac:dyDescent="0.25">
      <c r="A5">
        <v>2022</v>
      </c>
      <c r="B5">
        <v>252.75</v>
      </c>
      <c r="C5">
        <v>240.70106411074488</v>
      </c>
      <c r="D5" s="103">
        <v>6.7106235742414005E-2</v>
      </c>
      <c r="E5" s="103">
        <v>6.6785530913696628E-2</v>
      </c>
    </row>
    <row r="6" spans="1:5" x14ac:dyDescent="0.25">
      <c r="A6">
        <v>2023</v>
      </c>
      <c r="B6">
        <v>288.77367087260188</v>
      </c>
      <c r="C6">
        <v>263.08231499076265</v>
      </c>
      <c r="D6" s="103">
        <v>7.0233618818635268E-2</v>
      </c>
      <c r="E6" s="103">
        <v>6.8669119446820845E-2</v>
      </c>
    </row>
    <row r="7" spans="1:5" x14ac:dyDescent="0.25">
      <c r="A7">
        <v>2024</v>
      </c>
      <c r="B7">
        <v>304.83293143583222</v>
      </c>
      <c r="C7">
        <v>281.08794655716747</v>
      </c>
      <c r="D7" s="103">
        <v>6.8636062245785182E-2</v>
      </c>
      <c r="E7" s="103">
        <v>6.976026025022633E-2</v>
      </c>
    </row>
    <row r="8" spans="1:5" x14ac:dyDescent="0.25">
      <c r="A8">
        <v>2025</v>
      </c>
      <c r="B8">
        <v>315.10157135035922</v>
      </c>
      <c r="C8">
        <v>299.69048328204826</v>
      </c>
      <c r="D8" s="103">
        <v>6.6814439003314033E-2</v>
      </c>
      <c r="E8" s="103">
        <v>7.0829775372919443E-2</v>
      </c>
    </row>
    <row r="9" spans="1:5" x14ac:dyDescent="0.25">
      <c r="A9">
        <v>2026</v>
      </c>
      <c r="B9">
        <v>320.04297269779175</v>
      </c>
      <c r="C9">
        <v>314.98606096176644</v>
      </c>
      <c r="D9" s="103">
        <v>6.4570096095202228E-2</v>
      </c>
      <c r="E9" s="103">
        <v>7.1125441920066923E-2</v>
      </c>
    </row>
    <row r="10" spans="1:5" x14ac:dyDescent="0.25">
      <c r="A10">
        <v>2027</v>
      </c>
      <c r="B10">
        <v>327.65870196912982</v>
      </c>
      <c r="C10">
        <v>330.80477661014868</v>
      </c>
      <c r="D10" s="103">
        <v>6.2880050918559749E-2</v>
      </c>
      <c r="E10" s="103">
        <v>7.1255924971728238E-2</v>
      </c>
    </row>
    <row r="11" spans="1:5" x14ac:dyDescent="0.25">
      <c r="A11">
        <v>2028</v>
      </c>
      <c r="B11">
        <v>334.19417525178932</v>
      </c>
      <c r="D11" s="103">
        <v>6.0863400307634943E-2</v>
      </c>
      <c r="E11" s="103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493CF-EE60-4D7D-AE22-E8D2C02F79B2}">
  <dimension ref="A1:B253"/>
  <sheetViews>
    <sheetView workbookViewId="0"/>
  </sheetViews>
  <sheetFormatPr defaultRowHeight="15" x14ac:dyDescent="0.25"/>
  <cols>
    <col min="1" max="1" width="10.140625" bestFit="1" customWidth="1"/>
    <col min="2" max="2" width="7.85546875" bestFit="1" customWidth="1"/>
  </cols>
  <sheetData>
    <row r="1" spans="1:2" x14ac:dyDescent="0.25">
      <c r="A1" s="63" t="s">
        <v>189</v>
      </c>
      <c r="B1" s="63" t="s">
        <v>190</v>
      </c>
    </row>
    <row r="2" spans="1:2" x14ac:dyDescent="0.25">
      <c r="A2" s="64">
        <v>44641</v>
      </c>
      <c r="B2" s="65">
        <v>5.0599999999999996</v>
      </c>
    </row>
    <row r="3" spans="1:2" x14ac:dyDescent="0.25">
      <c r="A3" s="64">
        <v>44642</v>
      </c>
      <c r="B3" s="65">
        <v>5.12</v>
      </c>
    </row>
    <row r="4" spans="1:2" x14ac:dyDescent="0.25">
      <c r="A4" s="64">
        <v>44643</v>
      </c>
      <c r="B4" s="65">
        <v>5.13</v>
      </c>
    </row>
    <row r="5" spans="1:2" x14ac:dyDescent="0.25">
      <c r="A5" s="64">
        <v>44644</v>
      </c>
      <c r="B5" s="65">
        <v>5.13</v>
      </c>
    </row>
    <row r="6" spans="1:2" x14ac:dyDescent="0.25">
      <c r="A6" s="64">
        <v>44645</v>
      </c>
      <c r="B6" s="65">
        <v>5.24</v>
      </c>
    </row>
    <row r="7" spans="1:2" x14ac:dyDescent="0.25">
      <c r="A7" s="64">
        <v>44648</v>
      </c>
      <c r="B7" s="65">
        <v>5.26</v>
      </c>
    </row>
    <row r="8" spans="1:2" x14ac:dyDescent="0.25">
      <c r="A8" s="64">
        <v>44649</v>
      </c>
      <c r="B8" s="65">
        <v>5.19</v>
      </c>
    </row>
    <row r="9" spans="1:2" x14ac:dyDescent="0.25">
      <c r="A9" s="64">
        <v>44650</v>
      </c>
      <c r="B9" s="65">
        <v>5.16</v>
      </c>
    </row>
    <row r="10" spans="1:2" x14ac:dyDescent="0.25">
      <c r="A10" s="64">
        <v>44651</v>
      </c>
      <c r="B10" s="65">
        <v>5.12</v>
      </c>
    </row>
    <row r="11" spans="1:2" x14ac:dyDescent="0.25">
      <c r="A11" s="64">
        <v>44652</v>
      </c>
      <c r="B11" s="65">
        <v>5.14</v>
      </c>
    </row>
    <row r="12" spans="1:2" x14ac:dyDescent="0.25">
      <c r="A12" s="64">
        <v>44655</v>
      </c>
      <c r="B12" s="65">
        <v>5.14</v>
      </c>
    </row>
    <row r="13" spans="1:2" x14ac:dyDescent="0.25">
      <c r="A13" s="64">
        <v>44656</v>
      </c>
      <c r="B13" s="65">
        <v>5.28</v>
      </c>
    </row>
    <row r="14" spans="1:2" x14ac:dyDescent="0.25">
      <c r="A14" s="64">
        <v>44657</v>
      </c>
      <c r="B14" s="65">
        <v>5.31</v>
      </c>
    </row>
    <row r="15" spans="1:2" x14ac:dyDescent="0.25">
      <c r="A15" s="64">
        <v>44658</v>
      </c>
      <c r="B15" s="65">
        <v>5.33</v>
      </c>
    </row>
    <row r="16" spans="1:2" x14ac:dyDescent="0.25">
      <c r="A16" s="64">
        <v>44659</v>
      </c>
      <c r="B16" s="65">
        <v>5.15</v>
      </c>
    </row>
    <row r="17" spans="1:2" x14ac:dyDescent="0.25">
      <c r="A17" s="64">
        <v>44662</v>
      </c>
      <c r="B17" s="65">
        <v>5.15</v>
      </c>
    </row>
    <row r="18" spans="1:2" x14ac:dyDescent="0.25">
      <c r="A18" s="64">
        <v>44663</v>
      </c>
      <c r="B18" s="65">
        <v>5.12</v>
      </c>
    </row>
    <row r="19" spans="1:2" x14ac:dyDescent="0.25">
      <c r="A19" s="64">
        <v>44664</v>
      </c>
      <c r="B19" s="65">
        <v>5.12</v>
      </c>
    </row>
    <row r="20" spans="1:2" x14ac:dyDescent="0.25">
      <c r="A20" s="64">
        <v>44670</v>
      </c>
      <c r="B20" s="65">
        <v>5.16</v>
      </c>
    </row>
    <row r="21" spans="1:2" x14ac:dyDescent="0.25">
      <c r="A21" s="64">
        <v>44671</v>
      </c>
      <c r="B21" s="65">
        <v>5.17</v>
      </c>
    </row>
    <row r="22" spans="1:2" x14ac:dyDescent="0.25">
      <c r="A22" s="64">
        <v>44673</v>
      </c>
      <c r="B22" s="65">
        <v>5.18</v>
      </c>
    </row>
    <row r="23" spans="1:2" x14ac:dyDescent="0.25">
      <c r="A23" s="64">
        <v>44676</v>
      </c>
      <c r="B23" s="65">
        <v>5.13</v>
      </c>
    </row>
    <row r="24" spans="1:2" x14ac:dyDescent="0.25">
      <c r="A24" s="64">
        <v>44677</v>
      </c>
      <c r="B24" s="65">
        <v>5.15</v>
      </c>
    </row>
    <row r="25" spans="1:2" x14ac:dyDescent="0.25">
      <c r="A25" s="64">
        <v>44678</v>
      </c>
      <c r="B25" s="65">
        <v>5.15</v>
      </c>
    </row>
    <row r="26" spans="1:2" x14ac:dyDescent="0.25">
      <c r="A26" s="64">
        <v>44679</v>
      </c>
      <c r="B26" s="65">
        <v>5.22</v>
      </c>
    </row>
    <row r="27" spans="1:2" x14ac:dyDescent="0.25">
      <c r="A27" s="64">
        <v>44680</v>
      </c>
      <c r="B27" s="65">
        <v>5.22</v>
      </c>
    </row>
    <row r="28" spans="1:2" x14ac:dyDescent="0.25">
      <c r="A28" s="64">
        <v>44683</v>
      </c>
      <c r="B28" s="65">
        <v>5.23</v>
      </c>
    </row>
    <row r="29" spans="1:2" x14ac:dyDescent="0.25">
      <c r="A29" s="64">
        <v>44684</v>
      </c>
      <c r="B29" s="65">
        <v>5.24</v>
      </c>
    </row>
    <row r="30" spans="1:2" x14ac:dyDescent="0.25">
      <c r="A30" s="64">
        <v>44685</v>
      </c>
      <c r="B30" s="65">
        <v>5.25</v>
      </c>
    </row>
    <row r="31" spans="1:2" x14ac:dyDescent="0.25">
      <c r="A31" s="64">
        <v>44686</v>
      </c>
      <c r="B31" s="65">
        <v>5.28</v>
      </c>
    </row>
    <row r="32" spans="1:2" x14ac:dyDescent="0.25">
      <c r="A32" s="64">
        <v>44687</v>
      </c>
      <c r="B32" s="65">
        <v>5.31</v>
      </c>
    </row>
    <row r="33" spans="1:2" x14ac:dyDescent="0.25">
      <c r="A33" s="64">
        <v>44690</v>
      </c>
      <c r="B33" s="65">
        <v>5.42</v>
      </c>
    </row>
    <row r="34" spans="1:2" x14ac:dyDescent="0.25">
      <c r="A34" s="64">
        <v>44691</v>
      </c>
      <c r="B34" s="65">
        <v>5.4</v>
      </c>
    </row>
    <row r="35" spans="1:2" x14ac:dyDescent="0.25">
      <c r="A35" s="64">
        <v>44692</v>
      </c>
      <c r="B35" s="65">
        <v>5.41</v>
      </c>
    </row>
    <row r="36" spans="1:2" x14ac:dyDescent="0.25">
      <c r="A36" s="64">
        <v>44693</v>
      </c>
      <c r="B36" s="65">
        <v>5.32</v>
      </c>
    </row>
    <row r="37" spans="1:2" x14ac:dyDescent="0.25">
      <c r="A37" s="64">
        <v>44694</v>
      </c>
      <c r="B37" s="65">
        <v>5.34</v>
      </c>
    </row>
    <row r="38" spans="1:2" x14ac:dyDescent="0.25">
      <c r="A38" s="64">
        <v>44697</v>
      </c>
      <c r="B38" s="65">
        <v>5.34</v>
      </c>
    </row>
    <row r="39" spans="1:2" x14ac:dyDescent="0.25">
      <c r="A39" s="64">
        <v>44698</v>
      </c>
      <c r="B39" s="65">
        <v>5.4</v>
      </c>
    </row>
    <row r="40" spans="1:2" x14ac:dyDescent="0.25">
      <c r="A40" s="64">
        <v>44699</v>
      </c>
      <c r="B40" s="65">
        <v>5.47</v>
      </c>
    </row>
    <row r="41" spans="1:2" x14ac:dyDescent="0.25">
      <c r="A41" s="64">
        <v>44700</v>
      </c>
      <c r="B41" s="65">
        <v>5.49</v>
      </c>
    </row>
    <row r="42" spans="1:2" x14ac:dyDescent="0.25">
      <c r="A42" s="64">
        <v>44701</v>
      </c>
      <c r="B42" s="65">
        <v>5.48</v>
      </c>
    </row>
    <row r="43" spans="1:2" x14ac:dyDescent="0.25">
      <c r="A43" s="64">
        <v>44704</v>
      </c>
      <c r="B43" s="65">
        <v>5.49</v>
      </c>
    </row>
    <row r="44" spans="1:2" x14ac:dyDescent="0.25">
      <c r="A44" s="64">
        <v>44705</v>
      </c>
      <c r="B44" s="65">
        <v>5.5</v>
      </c>
    </row>
    <row r="45" spans="1:2" x14ac:dyDescent="0.25">
      <c r="A45" s="64">
        <v>44706</v>
      </c>
      <c r="B45" s="65">
        <v>5.41</v>
      </c>
    </row>
    <row r="46" spans="1:2" x14ac:dyDescent="0.25">
      <c r="A46" s="64">
        <v>44708</v>
      </c>
      <c r="B46" s="65">
        <v>5.41</v>
      </c>
    </row>
    <row r="47" spans="1:2" x14ac:dyDescent="0.25">
      <c r="A47" s="64">
        <v>44711</v>
      </c>
      <c r="B47" s="65">
        <v>5.31</v>
      </c>
    </row>
    <row r="48" spans="1:2" x14ac:dyDescent="0.25">
      <c r="A48" s="64">
        <v>44712</v>
      </c>
      <c r="B48" s="65">
        <v>5.5</v>
      </c>
    </row>
    <row r="49" spans="1:2" x14ac:dyDescent="0.25">
      <c r="A49" s="64">
        <v>44713</v>
      </c>
      <c r="B49" s="65">
        <v>5.49</v>
      </c>
    </row>
    <row r="50" spans="1:2" x14ac:dyDescent="0.25">
      <c r="A50" s="64">
        <v>44714</v>
      </c>
      <c r="B50" s="65">
        <v>5.55</v>
      </c>
    </row>
    <row r="51" spans="1:2" x14ac:dyDescent="0.25">
      <c r="A51" s="64">
        <v>44715</v>
      </c>
      <c r="B51" s="65">
        <v>5.54</v>
      </c>
    </row>
    <row r="52" spans="1:2" x14ac:dyDescent="0.25">
      <c r="A52" s="64">
        <v>44719</v>
      </c>
      <c r="B52" s="65">
        <v>5.64</v>
      </c>
    </row>
    <row r="53" spans="1:2" x14ac:dyDescent="0.25">
      <c r="A53" s="64">
        <v>44720</v>
      </c>
      <c r="B53" s="65">
        <v>5.71</v>
      </c>
    </row>
    <row r="54" spans="1:2" x14ac:dyDescent="0.25">
      <c r="A54" s="64">
        <v>44721</v>
      </c>
      <c r="B54" s="65">
        <v>5.72</v>
      </c>
    </row>
    <row r="55" spans="1:2" x14ac:dyDescent="0.25">
      <c r="A55" s="64">
        <v>44722</v>
      </c>
      <c r="B55" s="65">
        <v>5.77</v>
      </c>
    </row>
    <row r="56" spans="1:2" x14ac:dyDescent="0.25">
      <c r="A56" s="64">
        <v>44725</v>
      </c>
      <c r="B56" s="65">
        <v>5.92</v>
      </c>
    </row>
    <row r="57" spans="1:2" x14ac:dyDescent="0.25">
      <c r="A57" s="64">
        <v>44726</v>
      </c>
      <c r="B57" s="65">
        <v>5.94</v>
      </c>
    </row>
    <row r="58" spans="1:2" x14ac:dyDescent="0.25">
      <c r="A58" s="64">
        <v>44727</v>
      </c>
      <c r="B58" s="65">
        <v>5.93</v>
      </c>
    </row>
    <row r="59" spans="1:2" x14ac:dyDescent="0.25">
      <c r="A59" s="64">
        <v>44728</v>
      </c>
      <c r="B59" s="65">
        <v>6.01</v>
      </c>
    </row>
    <row r="60" spans="1:2" x14ac:dyDescent="0.25">
      <c r="A60" s="64">
        <v>44732</v>
      </c>
      <c r="B60" s="65">
        <v>5.95</v>
      </c>
    </row>
    <row r="61" spans="1:2" x14ac:dyDescent="0.25">
      <c r="A61" s="64">
        <v>44733</v>
      </c>
      <c r="B61" s="65">
        <v>6.06</v>
      </c>
    </row>
    <row r="62" spans="1:2" x14ac:dyDescent="0.25">
      <c r="A62" s="64">
        <v>44734</v>
      </c>
      <c r="B62" s="65">
        <v>6.05</v>
      </c>
    </row>
    <row r="63" spans="1:2" x14ac:dyDescent="0.25">
      <c r="A63" s="64">
        <v>44735</v>
      </c>
      <c r="B63" s="65">
        <v>6.04</v>
      </c>
    </row>
    <row r="64" spans="1:2" x14ac:dyDescent="0.25">
      <c r="A64" s="64">
        <v>44736</v>
      </c>
      <c r="B64" s="65">
        <v>6.11</v>
      </c>
    </row>
    <row r="65" spans="1:2" x14ac:dyDescent="0.25">
      <c r="A65" s="64">
        <v>44739</v>
      </c>
      <c r="B65" s="65">
        <v>6.07</v>
      </c>
    </row>
    <row r="66" spans="1:2" x14ac:dyDescent="0.25">
      <c r="A66" s="64">
        <v>44740</v>
      </c>
      <c r="B66" s="65">
        <v>6</v>
      </c>
    </row>
    <row r="67" spans="1:2" x14ac:dyDescent="0.25">
      <c r="A67" s="64">
        <v>44741</v>
      </c>
      <c r="B67" s="65">
        <v>5.87</v>
      </c>
    </row>
    <row r="68" spans="1:2" x14ac:dyDescent="0.25">
      <c r="A68" s="64">
        <v>44742</v>
      </c>
      <c r="B68" s="65">
        <v>5.78</v>
      </c>
    </row>
    <row r="69" spans="1:2" x14ac:dyDescent="0.25">
      <c r="A69" s="64">
        <v>44743</v>
      </c>
      <c r="B69" s="65">
        <v>5.76</v>
      </c>
    </row>
    <row r="70" spans="1:2" x14ac:dyDescent="0.25">
      <c r="A70" s="64">
        <v>44746</v>
      </c>
      <c r="B70" s="65">
        <v>5.74</v>
      </c>
    </row>
    <row r="71" spans="1:2" x14ac:dyDescent="0.25">
      <c r="A71" s="64">
        <v>44747</v>
      </c>
      <c r="B71" s="65">
        <v>5.76</v>
      </c>
    </row>
    <row r="72" spans="1:2" x14ac:dyDescent="0.25">
      <c r="A72" s="64">
        <v>44748</v>
      </c>
      <c r="B72" s="65">
        <v>5.66</v>
      </c>
    </row>
    <row r="73" spans="1:2" x14ac:dyDescent="0.25">
      <c r="A73" s="64">
        <v>44749</v>
      </c>
      <c r="B73" s="65">
        <v>5.69</v>
      </c>
    </row>
    <row r="74" spans="1:2" x14ac:dyDescent="0.25">
      <c r="A74" s="64">
        <v>44750</v>
      </c>
      <c r="B74" s="65">
        <v>5.75</v>
      </c>
    </row>
    <row r="75" spans="1:2" x14ac:dyDescent="0.25">
      <c r="A75" s="64">
        <v>44753</v>
      </c>
      <c r="B75" s="65">
        <v>5.75</v>
      </c>
    </row>
    <row r="76" spans="1:2" x14ac:dyDescent="0.25">
      <c r="A76" s="64">
        <v>44754</v>
      </c>
      <c r="B76" s="65">
        <v>5.69</v>
      </c>
    </row>
    <row r="77" spans="1:2" x14ac:dyDescent="0.25">
      <c r="A77" s="64">
        <v>44755</v>
      </c>
      <c r="B77" s="65">
        <v>5.69</v>
      </c>
    </row>
    <row r="78" spans="1:2" x14ac:dyDescent="0.25">
      <c r="A78" s="64">
        <v>44756</v>
      </c>
      <c r="B78" s="65">
        <v>5.67</v>
      </c>
    </row>
    <row r="79" spans="1:2" x14ac:dyDescent="0.25">
      <c r="A79" s="64">
        <v>44757</v>
      </c>
      <c r="B79" s="65">
        <v>5.64</v>
      </c>
    </row>
    <row r="80" spans="1:2" x14ac:dyDescent="0.25">
      <c r="A80" s="64">
        <v>44760</v>
      </c>
      <c r="B80" s="65">
        <v>5.64</v>
      </c>
    </row>
    <row r="81" spans="1:2" x14ac:dyDescent="0.25">
      <c r="A81" s="64">
        <v>44761</v>
      </c>
      <c r="B81" s="65">
        <v>5.64</v>
      </c>
    </row>
    <row r="82" spans="1:2" x14ac:dyDescent="0.25">
      <c r="A82" s="64">
        <v>44762</v>
      </c>
      <c r="B82" s="65">
        <v>5.64</v>
      </c>
    </row>
    <row r="83" spans="1:2" x14ac:dyDescent="0.25">
      <c r="A83" s="64">
        <v>44763</v>
      </c>
      <c r="B83" s="65">
        <v>5.59</v>
      </c>
    </row>
    <row r="84" spans="1:2" x14ac:dyDescent="0.25">
      <c r="A84" s="64">
        <v>44764</v>
      </c>
      <c r="B84" s="65">
        <v>5.76</v>
      </c>
    </row>
    <row r="85" spans="1:2" x14ac:dyDescent="0.25">
      <c r="A85" s="64">
        <v>44767</v>
      </c>
      <c r="B85" s="65">
        <v>5.84</v>
      </c>
    </row>
    <row r="86" spans="1:2" x14ac:dyDescent="0.25">
      <c r="A86" s="64">
        <v>44768</v>
      </c>
      <c r="B86" s="65">
        <v>5.83</v>
      </c>
    </row>
    <row r="87" spans="1:2" x14ac:dyDescent="0.25">
      <c r="A87" s="64">
        <v>44769</v>
      </c>
      <c r="B87" s="65">
        <v>5.83</v>
      </c>
    </row>
    <row r="88" spans="1:2" x14ac:dyDescent="0.25">
      <c r="A88" s="64">
        <v>44770</v>
      </c>
      <c r="B88" s="65">
        <v>5.77</v>
      </c>
    </row>
    <row r="89" spans="1:2" x14ac:dyDescent="0.25">
      <c r="A89" s="64">
        <v>44771</v>
      </c>
      <c r="B89" s="65">
        <v>5.77</v>
      </c>
    </row>
    <row r="90" spans="1:2" x14ac:dyDescent="0.25">
      <c r="A90" s="64">
        <v>44775</v>
      </c>
      <c r="B90" s="65">
        <v>5.77</v>
      </c>
    </row>
    <row r="91" spans="1:2" x14ac:dyDescent="0.25">
      <c r="A91" s="64">
        <v>44776</v>
      </c>
      <c r="B91" s="65">
        <v>5.89</v>
      </c>
    </row>
    <row r="92" spans="1:2" x14ac:dyDescent="0.25">
      <c r="A92" s="64">
        <v>44777</v>
      </c>
      <c r="B92" s="65">
        <v>5.89</v>
      </c>
    </row>
    <row r="93" spans="1:2" x14ac:dyDescent="0.25">
      <c r="A93" s="64">
        <v>44778</v>
      </c>
      <c r="B93" s="65">
        <v>5.89</v>
      </c>
    </row>
    <row r="94" spans="1:2" x14ac:dyDescent="0.25">
      <c r="A94" s="64">
        <v>44781</v>
      </c>
      <c r="B94" s="65">
        <v>5.95</v>
      </c>
    </row>
    <row r="95" spans="1:2" x14ac:dyDescent="0.25">
      <c r="A95" s="64">
        <v>44782</v>
      </c>
      <c r="B95" s="65">
        <v>5.95</v>
      </c>
    </row>
    <row r="96" spans="1:2" x14ac:dyDescent="0.25">
      <c r="A96" s="64">
        <v>44783</v>
      </c>
      <c r="B96" s="65">
        <v>5.86</v>
      </c>
    </row>
    <row r="97" spans="1:2" x14ac:dyDescent="0.25">
      <c r="A97" s="64">
        <v>44784</v>
      </c>
      <c r="B97" s="65">
        <v>5.9</v>
      </c>
    </row>
    <row r="98" spans="1:2" x14ac:dyDescent="0.25">
      <c r="A98" s="64">
        <v>44785</v>
      </c>
      <c r="B98" s="65">
        <v>5.92</v>
      </c>
    </row>
    <row r="99" spans="1:2" x14ac:dyDescent="0.25">
      <c r="A99" s="64">
        <v>44788</v>
      </c>
      <c r="B99" s="65">
        <v>5.87</v>
      </c>
    </row>
    <row r="100" spans="1:2" x14ac:dyDescent="0.25">
      <c r="A100" s="64">
        <v>44789</v>
      </c>
      <c r="B100" s="65">
        <v>5.87</v>
      </c>
    </row>
    <row r="101" spans="1:2" x14ac:dyDescent="0.25">
      <c r="A101" s="64">
        <v>44790</v>
      </c>
      <c r="B101" s="65">
        <v>5.8</v>
      </c>
    </row>
    <row r="102" spans="1:2" x14ac:dyDescent="0.25">
      <c r="A102" s="64">
        <v>44791</v>
      </c>
      <c r="B102" s="65">
        <v>5.72</v>
      </c>
    </row>
    <row r="103" spans="1:2" x14ac:dyDescent="0.25">
      <c r="A103" s="64">
        <v>44792</v>
      </c>
      <c r="B103" s="65">
        <v>5.64</v>
      </c>
    </row>
    <row r="104" spans="1:2" x14ac:dyDescent="0.25">
      <c r="A104" s="64">
        <v>44795</v>
      </c>
      <c r="B104" s="65">
        <v>5.6</v>
      </c>
    </row>
    <row r="105" spans="1:2" x14ac:dyDescent="0.25">
      <c r="A105" s="64">
        <v>44796</v>
      </c>
      <c r="B105" s="65">
        <v>5.79</v>
      </c>
    </row>
    <row r="106" spans="1:2" x14ac:dyDescent="0.25">
      <c r="A106" s="64">
        <v>44797</v>
      </c>
      <c r="B106" s="65">
        <v>5.85</v>
      </c>
    </row>
    <row r="107" spans="1:2" x14ac:dyDescent="0.25">
      <c r="A107" s="64">
        <v>44798</v>
      </c>
      <c r="B107" s="65">
        <v>5.9</v>
      </c>
    </row>
    <row r="108" spans="1:2" x14ac:dyDescent="0.25">
      <c r="A108" s="64">
        <v>44799</v>
      </c>
      <c r="B108" s="65">
        <v>5.98</v>
      </c>
    </row>
    <row r="109" spans="1:2" x14ac:dyDescent="0.25">
      <c r="A109" s="64">
        <v>44802</v>
      </c>
      <c r="B109" s="65">
        <v>5.96</v>
      </c>
    </row>
    <row r="110" spans="1:2" x14ac:dyDescent="0.25">
      <c r="A110" s="64">
        <v>44803</v>
      </c>
      <c r="B110" s="65">
        <v>5.88</v>
      </c>
    </row>
    <row r="111" spans="1:2" x14ac:dyDescent="0.25">
      <c r="A111" s="64">
        <v>44804</v>
      </c>
      <c r="B111" s="65">
        <v>5.75</v>
      </c>
    </row>
    <row r="112" spans="1:2" x14ac:dyDescent="0.25">
      <c r="A112" s="64">
        <v>44805</v>
      </c>
      <c r="B112" s="65">
        <v>5.84</v>
      </c>
    </row>
    <row r="113" spans="1:2" x14ac:dyDescent="0.25">
      <c r="A113" s="64">
        <v>44806</v>
      </c>
      <c r="B113" s="65">
        <v>5.81</v>
      </c>
    </row>
    <row r="114" spans="1:2" x14ac:dyDescent="0.25">
      <c r="A114" s="64">
        <v>44809</v>
      </c>
      <c r="B114" s="65">
        <v>5.82</v>
      </c>
    </row>
    <row r="115" spans="1:2" x14ac:dyDescent="0.25">
      <c r="A115" s="64">
        <v>44810</v>
      </c>
      <c r="B115" s="65">
        <v>5.9</v>
      </c>
    </row>
    <row r="116" spans="1:2" x14ac:dyDescent="0.25">
      <c r="A116" s="64">
        <v>44811</v>
      </c>
      <c r="B116" s="65">
        <v>5.93</v>
      </c>
    </row>
    <row r="117" spans="1:2" x14ac:dyDescent="0.25">
      <c r="A117" s="64">
        <v>44812</v>
      </c>
      <c r="B117" s="65">
        <v>5.8</v>
      </c>
    </row>
    <row r="118" spans="1:2" x14ac:dyDescent="0.25">
      <c r="A118" s="64">
        <v>44813</v>
      </c>
      <c r="B118" s="65">
        <v>5.86</v>
      </c>
    </row>
    <row r="119" spans="1:2" x14ac:dyDescent="0.25">
      <c r="A119" s="64">
        <v>44816</v>
      </c>
      <c r="B119" s="65">
        <v>5.75</v>
      </c>
    </row>
    <row r="120" spans="1:2" x14ac:dyDescent="0.25">
      <c r="A120" s="64">
        <v>44817</v>
      </c>
      <c r="B120" s="65">
        <v>5.84</v>
      </c>
    </row>
    <row r="121" spans="1:2" x14ac:dyDescent="0.25">
      <c r="A121" s="64">
        <v>44818</v>
      </c>
      <c r="B121" s="65">
        <v>5.83</v>
      </c>
    </row>
    <row r="122" spans="1:2" x14ac:dyDescent="0.25">
      <c r="A122" s="64">
        <v>44819</v>
      </c>
      <c r="B122" s="65">
        <v>5.77</v>
      </c>
    </row>
    <row r="123" spans="1:2" x14ac:dyDescent="0.25">
      <c r="A123" s="64">
        <v>44820</v>
      </c>
      <c r="B123" s="65">
        <v>5.81</v>
      </c>
    </row>
    <row r="124" spans="1:2" x14ac:dyDescent="0.25">
      <c r="A124" s="64">
        <v>44823</v>
      </c>
      <c r="B124" s="65">
        <v>5.82</v>
      </c>
    </row>
    <row r="125" spans="1:2" x14ac:dyDescent="0.25">
      <c r="A125" s="64">
        <v>44824</v>
      </c>
      <c r="B125" s="65">
        <v>5.91</v>
      </c>
    </row>
    <row r="126" spans="1:2" x14ac:dyDescent="0.25">
      <c r="A126" s="64">
        <v>44825</v>
      </c>
      <c r="B126" s="65">
        <v>5.91</v>
      </c>
    </row>
    <row r="127" spans="1:2" x14ac:dyDescent="0.25">
      <c r="A127" s="64">
        <v>44826</v>
      </c>
      <c r="B127" s="65">
        <v>6.06</v>
      </c>
    </row>
    <row r="128" spans="1:2" x14ac:dyDescent="0.25">
      <c r="A128" s="64">
        <v>44827</v>
      </c>
      <c r="B128" s="65">
        <v>5.94</v>
      </c>
    </row>
    <row r="129" spans="1:2" x14ac:dyDescent="0.25">
      <c r="A129" s="64">
        <v>44830</v>
      </c>
      <c r="B129" s="65">
        <v>5.96</v>
      </c>
    </row>
    <row r="130" spans="1:2" x14ac:dyDescent="0.25">
      <c r="A130" s="64">
        <v>44831</v>
      </c>
      <c r="B130" s="65">
        <v>6.09</v>
      </c>
    </row>
    <row r="131" spans="1:2" x14ac:dyDescent="0.25">
      <c r="A131" s="64">
        <v>44832</v>
      </c>
      <c r="B131" s="65">
        <v>5.99</v>
      </c>
    </row>
    <row r="132" spans="1:2" x14ac:dyDescent="0.25">
      <c r="A132" s="64">
        <v>44833</v>
      </c>
      <c r="B132" s="65">
        <v>5.98</v>
      </c>
    </row>
    <row r="133" spans="1:2" x14ac:dyDescent="0.25">
      <c r="A133" s="64">
        <v>44834</v>
      </c>
      <c r="B133" s="65">
        <v>5.96</v>
      </c>
    </row>
    <row r="134" spans="1:2" x14ac:dyDescent="0.25">
      <c r="A134" s="64">
        <v>44837</v>
      </c>
      <c r="B134" s="65">
        <v>5.81</v>
      </c>
    </row>
    <row r="135" spans="1:2" x14ac:dyDescent="0.25">
      <c r="A135" s="64">
        <v>44838</v>
      </c>
      <c r="B135" s="65">
        <v>5.85</v>
      </c>
    </row>
    <row r="136" spans="1:2" x14ac:dyDescent="0.25">
      <c r="A136" s="64">
        <v>44839</v>
      </c>
      <c r="B136" s="65">
        <v>5.79</v>
      </c>
    </row>
    <row r="137" spans="1:2" x14ac:dyDescent="0.25">
      <c r="A137" s="64">
        <v>44840</v>
      </c>
      <c r="B137" s="65">
        <v>5.87</v>
      </c>
    </row>
    <row r="138" spans="1:2" x14ac:dyDescent="0.25">
      <c r="A138" s="64">
        <v>44841</v>
      </c>
      <c r="B138" s="65">
        <v>5.85</v>
      </c>
    </row>
    <row r="139" spans="1:2" x14ac:dyDescent="0.25">
      <c r="A139" s="64">
        <v>44844</v>
      </c>
      <c r="B139" s="65">
        <v>5.95</v>
      </c>
    </row>
    <row r="140" spans="1:2" x14ac:dyDescent="0.25">
      <c r="A140" s="64">
        <v>44845</v>
      </c>
      <c r="B140" s="65">
        <v>5.92</v>
      </c>
    </row>
    <row r="141" spans="1:2" x14ac:dyDescent="0.25">
      <c r="A141" s="64">
        <v>44846</v>
      </c>
      <c r="B141" s="65">
        <v>5.96</v>
      </c>
    </row>
    <row r="142" spans="1:2" x14ac:dyDescent="0.25">
      <c r="A142" s="64">
        <v>44847</v>
      </c>
      <c r="B142" s="65">
        <v>6.04</v>
      </c>
    </row>
    <row r="143" spans="1:2" x14ac:dyDescent="0.25">
      <c r="A143" s="64">
        <v>44848</v>
      </c>
      <c r="B143" s="65">
        <v>5.97</v>
      </c>
    </row>
    <row r="144" spans="1:2" x14ac:dyDescent="0.25">
      <c r="A144" s="64">
        <v>44851</v>
      </c>
      <c r="B144" s="65">
        <v>5.91</v>
      </c>
    </row>
    <row r="145" spans="1:2" x14ac:dyDescent="0.25">
      <c r="A145" s="64">
        <v>44852</v>
      </c>
      <c r="B145" s="65">
        <v>5.84</v>
      </c>
    </row>
    <row r="146" spans="1:2" x14ac:dyDescent="0.25">
      <c r="A146" s="64">
        <v>44853</v>
      </c>
      <c r="B146" s="65">
        <v>5.95</v>
      </c>
    </row>
    <row r="147" spans="1:2" x14ac:dyDescent="0.25">
      <c r="A147" s="64">
        <v>44854</v>
      </c>
      <c r="B147" s="65">
        <v>6.02</v>
      </c>
    </row>
    <row r="148" spans="1:2" x14ac:dyDescent="0.25">
      <c r="A148" s="64">
        <v>44855</v>
      </c>
      <c r="B148" s="65">
        <v>6.16</v>
      </c>
    </row>
    <row r="149" spans="1:2" x14ac:dyDescent="0.25">
      <c r="A149" s="64">
        <v>44858</v>
      </c>
      <c r="B149" s="65">
        <v>6.15</v>
      </c>
    </row>
    <row r="150" spans="1:2" x14ac:dyDescent="0.25">
      <c r="A150" s="64">
        <v>44859</v>
      </c>
      <c r="B150" s="65">
        <v>6.07</v>
      </c>
    </row>
    <row r="151" spans="1:2" x14ac:dyDescent="0.25">
      <c r="A151" s="64">
        <v>44860</v>
      </c>
      <c r="B151" s="65">
        <v>6.11</v>
      </c>
    </row>
    <row r="152" spans="1:2" x14ac:dyDescent="0.25">
      <c r="A152" s="64">
        <v>44861</v>
      </c>
      <c r="B152" s="65">
        <v>6.28</v>
      </c>
    </row>
    <row r="153" spans="1:2" x14ac:dyDescent="0.25">
      <c r="A153" s="64">
        <v>44862</v>
      </c>
      <c r="B153" s="65">
        <v>6.27</v>
      </c>
    </row>
    <row r="154" spans="1:2" x14ac:dyDescent="0.25">
      <c r="A154" s="64">
        <v>44865</v>
      </c>
      <c r="B154" s="65">
        <v>6.27</v>
      </c>
    </row>
    <row r="155" spans="1:2" x14ac:dyDescent="0.25">
      <c r="A155" s="64">
        <v>44866</v>
      </c>
      <c r="B155" s="65">
        <v>6.28</v>
      </c>
    </row>
    <row r="156" spans="1:2" x14ac:dyDescent="0.25">
      <c r="A156" s="64">
        <v>44867</v>
      </c>
      <c r="B156" s="65">
        <v>6.28</v>
      </c>
    </row>
    <row r="157" spans="1:2" x14ac:dyDescent="0.25">
      <c r="A157" s="64">
        <v>44868</v>
      </c>
      <c r="B157" s="65">
        <v>6.4</v>
      </c>
    </row>
    <row r="158" spans="1:2" x14ac:dyDescent="0.25">
      <c r="A158" s="64">
        <v>44869</v>
      </c>
      <c r="B158" s="65">
        <v>6.34</v>
      </c>
    </row>
    <row r="159" spans="1:2" x14ac:dyDescent="0.25">
      <c r="A159" s="64">
        <v>44872</v>
      </c>
      <c r="B159" s="65">
        <v>6.53</v>
      </c>
    </row>
    <row r="160" spans="1:2" x14ac:dyDescent="0.25">
      <c r="A160" s="64">
        <v>44873</v>
      </c>
      <c r="B160" s="65">
        <v>6.48</v>
      </c>
    </row>
    <row r="161" spans="1:2" x14ac:dyDescent="0.25">
      <c r="A161" s="64">
        <v>44874</v>
      </c>
      <c r="B161" s="65">
        <v>6.47</v>
      </c>
    </row>
    <row r="162" spans="1:2" x14ac:dyDescent="0.25">
      <c r="A162" s="64">
        <v>44875</v>
      </c>
      <c r="B162" s="65">
        <v>6.4</v>
      </c>
    </row>
    <row r="163" spans="1:2" x14ac:dyDescent="0.25">
      <c r="A163" s="64">
        <v>44876</v>
      </c>
      <c r="B163" s="65">
        <v>6.42</v>
      </c>
    </row>
    <row r="164" spans="1:2" x14ac:dyDescent="0.25">
      <c r="A164" s="64">
        <v>44879</v>
      </c>
      <c r="B164" s="65">
        <v>6.44</v>
      </c>
    </row>
    <row r="165" spans="1:2" x14ac:dyDescent="0.25">
      <c r="A165" s="64">
        <v>44880</v>
      </c>
      <c r="B165" s="65">
        <v>6.4</v>
      </c>
    </row>
    <row r="166" spans="1:2" x14ac:dyDescent="0.25">
      <c r="A166" s="64">
        <v>44881</v>
      </c>
      <c r="B166" s="65">
        <v>6.43</v>
      </c>
    </row>
    <row r="167" spans="1:2" x14ac:dyDescent="0.25">
      <c r="A167" s="64">
        <v>44882</v>
      </c>
      <c r="B167" s="65">
        <v>6.47</v>
      </c>
    </row>
    <row r="168" spans="1:2" x14ac:dyDescent="0.25">
      <c r="A168" s="64">
        <v>44883</v>
      </c>
      <c r="B168" s="65">
        <v>6.48</v>
      </c>
    </row>
    <row r="169" spans="1:2" x14ac:dyDescent="0.25">
      <c r="A169" s="64">
        <v>44886</v>
      </c>
      <c r="B169" s="65">
        <v>6.45</v>
      </c>
    </row>
    <row r="170" spans="1:2" x14ac:dyDescent="0.25">
      <c r="A170" s="64">
        <v>44887</v>
      </c>
      <c r="B170" s="65">
        <v>6.4</v>
      </c>
    </row>
    <row r="171" spans="1:2" x14ac:dyDescent="0.25">
      <c r="A171" s="64">
        <v>44888</v>
      </c>
      <c r="B171" s="65">
        <v>6.4</v>
      </c>
    </row>
    <row r="172" spans="1:2" x14ac:dyDescent="0.25">
      <c r="A172" s="64">
        <v>44889</v>
      </c>
      <c r="B172" s="65">
        <v>6.41</v>
      </c>
    </row>
    <row r="173" spans="1:2" x14ac:dyDescent="0.25">
      <c r="A173" s="64">
        <v>44890</v>
      </c>
      <c r="B173" s="65">
        <v>6.42</v>
      </c>
    </row>
    <row r="174" spans="1:2" x14ac:dyDescent="0.25">
      <c r="A174" s="64">
        <v>44893</v>
      </c>
      <c r="B174" s="65">
        <v>6.4</v>
      </c>
    </row>
    <row r="175" spans="1:2" x14ac:dyDescent="0.25">
      <c r="A175" s="64">
        <v>44894</v>
      </c>
      <c r="B175" s="65">
        <v>6.36</v>
      </c>
    </row>
    <row r="176" spans="1:2" x14ac:dyDescent="0.25">
      <c r="A176" s="64">
        <v>44895</v>
      </c>
      <c r="B176" s="65">
        <v>6.37</v>
      </c>
    </row>
    <row r="177" spans="1:2" x14ac:dyDescent="0.25">
      <c r="A177" s="64">
        <v>44896</v>
      </c>
      <c r="B177" s="65">
        <v>6.31</v>
      </c>
    </row>
    <row r="178" spans="1:2" x14ac:dyDescent="0.25">
      <c r="A178" s="64">
        <v>44897</v>
      </c>
      <c r="B178" s="65">
        <v>6.34</v>
      </c>
    </row>
    <row r="179" spans="1:2" x14ac:dyDescent="0.25">
      <c r="A179" s="64">
        <v>44900</v>
      </c>
      <c r="B179" s="65">
        <v>6.23</v>
      </c>
    </row>
    <row r="180" spans="1:2" x14ac:dyDescent="0.25">
      <c r="A180" s="64">
        <v>44901</v>
      </c>
      <c r="B180" s="65">
        <v>6.28</v>
      </c>
    </row>
    <row r="181" spans="1:2" x14ac:dyDescent="0.25">
      <c r="A181" s="64">
        <v>44902</v>
      </c>
      <c r="B181" s="65">
        <v>6.26</v>
      </c>
    </row>
    <row r="182" spans="1:2" x14ac:dyDescent="0.25">
      <c r="A182" s="64">
        <v>44903</v>
      </c>
      <c r="B182" s="65">
        <v>6.33</v>
      </c>
    </row>
    <row r="183" spans="1:2" x14ac:dyDescent="0.25">
      <c r="A183" s="64">
        <v>44904</v>
      </c>
      <c r="B183" s="65">
        <v>6.32</v>
      </c>
    </row>
    <row r="184" spans="1:2" x14ac:dyDescent="0.25">
      <c r="A184" s="64">
        <v>44907</v>
      </c>
      <c r="B184" s="65">
        <v>6.34</v>
      </c>
    </row>
    <row r="185" spans="1:2" x14ac:dyDescent="0.25">
      <c r="A185" s="64">
        <v>44908</v>
      </c>
      <c r="B185" s="65">
        <v>6.26</v>
      </c>
    </row>
    <row r="186" spans="1:2" x14ac:dyDescent="0.25">
      <c r="A186" s="64">
        <v>44909</v>
      </c>
      <c r="B186" s="65">
        <v>6.32</v>
      </c>
    </row>
    <row r="187" spans="1:2" x14ac:dyDescent="0.25">
      <c r="A187" s="64">
        <v>44910</v>
      </c>
      <c r="B187" s="65">
        <v>6.31</v>
      </c>
    </row>
    <row r="188" spans="1:2" x14ac:dyDescent="0.25">
      <c r="A188" s="64">
        <v>44911</v>
      </c>
      <c r="B188" s="65">
        <v>6.28</v>
      </c>
    </row>
    <row r="189" spans="1:2" x14ac:dyDescent="0.25">
      <c r="A189" s="64">
        <v>44914</v>
      </c>
      <c r="B189" s="65">
        <v>6.28</v>
      </c>
    </row>
    <row r="190" spans="1:2" x14ac:dyDescent="0.25">
      <c r="A190" s="64">
        <v>44915</v>
      </c>
      <c r="B190" s="65">
        <v>6.35</v>
      </c>
    </row>
    <row r="191" spans="1:2" x14ac:dyDescent="0.25">
      <c r="A191" s="64">
        <v>44916</v>
      </c>
      <c r="B191" s="65">
        <v>6.31</v>
      </c>
    </row>
    <row r="192" spans="1:2" x14ac:dyDescent="0.25">
      <c r="A192" s="64">
        <v>44917</v>
      </c>
      <c r="B192" s="65">
        <v>6.36</v>
      </c>
    </row>
    <row r="193" spans="1:2" x14ac:dyDescent="0.25">
      <c r="A193" s="64">
        <v>44918</v>
      </c>
      <c r="B193" s="65">
        <v>6.36</v>
      </c>
    </row>
    <row r="194" spans="1:2" x14ac:dyDescent="0.25">
      <c r="A194" s="64">
        <v>44922</v>
      </c>
      <c r="B194" s="65">
        <v>6.4</v>
      </c>
    </row>
    <row r="195" spans="1:2" x14ac:dyDescent="0.25">
      <c r="A195" s="64">
        <v>44923</v>
      </c>
      <c r="B195" s="65">
        <v>6.43</v>
      </c>
    </row>
    <row r="196" spans="1:2" x14ac:dyDescent="0.25">
      <c r="A196" s="64">
        <v>44924</v>
      </c>
      <c r="B196" s="65">
        <v>6.47</v>
      </c>
    </row>
    <row r="197" spans="1:2" x14ac:dyDescent="0.25">
      <c r="A197" s="64">
        <v>44925</v>
      </c>
      <c r="B197" s="65">
        <v>6.48</v>
      </c>
    </row>
    <row r="198" spans="1:2" x14ac:dyDescent="0.25">
      <c r="A198" s="64">
        <v>44928</v>
      </c>
      <c r="B198" s="65">
        <v>6.57</v>
      </c>
    </row>
    <row r="199" spans="1:2" x14ac:dyDescent="0.25">
      <c r="A199" s="64">
        <v>44929</v>
      </c>
      <c r="B199" s="65">
        <v>6.5</v>
      </c>
    </row>
    <row r="200" spans="1:2" x14ac:dyDescent="0.25">
      <c r="A200" s="64">
        <v>44930</v>
      </c>
      <c r="B200" s="65">
        <v>6.55</v>
      </c>
    </row>
    <row r="201" spans="1:2" x14ac:dyDescent="0.25">
      <c r="A201" s="64">
        <v>44931</v>
      </c>
      <c r="B201" s="65">
        <v>6.49</v>
      </c>
    </row>
    <row r="202" spans="1:2" x14ac:dyDescent="0.25">
      <c r="A202" s="64">
        <v>44932</v>
      </c>
      <c r="B202" s="65">
        <v>6.42</v>
      </c>
    </row>
    <row r="203" spans="1:2" x14ac:dyDescent="0.25">
      <c r="A203" s="64">
        <v>44935</v>
      </c>
      <c r="B203" s="65">
        <v>6.44</v>
      </c>
    </row>
    <row r="204" spans="1:2" x14ac:dyDescent="0.25">
      <c r="A204" s="64">
        <v>44936</v>
      </c>
      <c r="B204" s="65">
        <v>6.47</v>
      </c>
    </row>
    <row r="205" spans="1:2" x14ac:dyDescent="0.25">
      <c r="A205" s="64">
        <v>44937</v>
      </c>
      <c r="B205" s="65">
        <v>6.52</v>
      </c>
    </row>
    <row r="206" spans="1:2" x14ac:dyDescent="0.25">
      <c r="A206" s="64">
        <v>44938</v>
      </c>
      <c r="B206" s="65">
        <v>6.53</v>
      </c>
    </row>
    <row r="207" spans="1:2" x14ac:dyDescent="0.25">
      <c r="A207" s="64">
        <v>44939</v>
      </c>
      <c r="B207" s="65">
        <v>6.53</v>
      </c>
    </row>
    <row r="208" spans="1:2" x14ac:dyDescent="0.25">
      <c r="A208" s="64">
        <v>44942</v>
      </c>
      <c r="B208" s="65">
        <v>6.53</v>
      </c>
    </row>
    <row r="209" spans="1:2" x14ac:dyDescent="0.25">
      <c r="A209" s="64">
        <v>44943</v>
      </c>
      <c r="B209" s="65">
        <v>6.53</v>
      </c>
    </row>
    <row r="210" spans="1:2" x14ac:dyDescent="0.25">
      <c r="A210" s="64">
        <v>44944</v>
      </c>
      <c r="B210" s="65">
        <v>6.55</v>
      </c>
    </row>
    <row r="211" spans="1:2" x14ac:dyDescent="0.25">
      <c r="A211" s="64">
        <v>44945</v>
      </c>
      <c r="B211" s="65">
        <v>6.53</v>
      </c>
    </row>
    <row r="212" spans="1:2" x14ac:dyDescent="0.25">
      <c r="A212" s="64">
        <v>44946</v>
      </c>
      <c r="B212" s="65">
        <v>6.48</v>
      </c>
    </row>
    <row r="213" spans="1:2" x14ac:dyDescent="0.25">
      <c r="A213" s="64">
        <v>44949</v>
      </c>
      <c r="B213" s="65">
        <v>6.51</v>
      </c>
    </row>
    <row r="214" spans="1:2" x14ac:dyDescent="0.25">
      <c r="A214" s="64">
        <v>44950</v>
      </c>
      <c r="B214" s="65">
        <v>6.53</v>
      </c>
    </row>
    <row r="215" spans="1:2" x14ac:dyDescent="0.25">
      <c r="A215" s="64">
        <v>44951</v>
      </c>
      <c r="B215" s="65">
        <v>6.56</v>
      </c>
    </row>
    <row r="216" spans="1:2" x14ac:dyDescent="0.25">
      <c r="A216" s="64">
        <v>44952</v>
      </c>
      <c r="B216" s="65">
        <v>6.62</v>
      </c>
    </row>
    <row r="217" spans="1:2" x14ac:dyDescent="0.25">
      <c r="A217" s="64">
        <v>44953</v>
      </c>
      <c r="B217" s="65">
        <v>6.63</v>
      </c>
    </row>
    <row r="218" spans="1:2" x14ac:dyDescent="0.25">
      <c r="A218" s="64">
        <v>44956</v>
      </c>
      <c r="B218" s="65">
        <v>6.81</v>
      </c>
    </row>
    <row r="219" spans="1:2" x14ac:dyDescent="0.25">
      <c r="A219" s="64">
        <v>44957</v>
      </c>
      <c r="B219" s="65">
        <v>6.81</v>
      </c>
    </row>
    <row r="220" spans="1:2" x14ac:dyDescent="0.25">
      <c r="A220" s="64">
        <v>44958</v>
      </c>
      <c r="B220" s="65">
        <v>6.87</v>
      </c>
    </row>
    <row r="221" spans="1:2" x14ac:dyDescent="0.25">
      <c r="A221" s="64">
        <v>44959</v>
      </c>
      <c r="B221" s="65">
        <v>6.79</v>
      </c>
    </row>
    <row r="222" spans="1:2" x14ac:dyDescent="0.25">
      <c r="A222" s="64">
        <v>44960</v>
      </c>
      <c r="B222" s="65">
        <v>6.79</v>
      </c>
    </row>
    <row r="223" spans="1:2" x14ac:dyDescent="0.25">
      <c r="A223" s="64">
        <v>44963</v>
      </c>
      <c r="B223" s="65">
        <v>6.85</v>
      </c>
    </row>
    <row r="224" spans="1:2" x14ac:dyDescent="0.25">
      <c r="A224" s="64">
        <v>44964</v>
      </c>
      <c r="B224" s="65">
        <v>6.84</v>
      </c>
    </row>
    <row r="225" spans="1:2" x14ac:dyDescent="0.25">
      <c r="A225" s="64">
        <v>44965</v>
      </c>
      <c r="B225" s="65">
        <v>6.92</v>
      </c>
    </row>
    <row r="226" spans="1:2" x14ac:dyDescent="0.25">
      <c r="A226" s="64">
        <v>44966</v>
      </c>
      <c r="B226" s="65">
        <v>6.89</v>
      </c>
    </row>
    <row r="227" spans="1:2" x14ac:dyDescent="0.25">
      <c r="A227" s="64">
        <v>44967</v>
      </c>
      <c r="B227" s="65">
        <v>6.9</v>
      </c>
    </row>
    <row r="228" spans="1:2" x14ac:dyDescent="0.25">
      <c r="A228" s="64">
        <v>44970</v>
      </c>
      <c r="B228" s="65">
        <v>6.93</v>
      </c>
    </row>
    <row r="229" spans="1:2" x14ac:dyDescent="0.25">
      <c r="A229" s="64">
        <v>44971</v>
      </c>
      <c r="B229" s="65">
        <v>6.95</v>
      </c>
    </row>
    <row r="230" spans="1:2" x14ac:dyDescent="0.25">
      <c r="A230" s="64">
        <v>44972</v>
      </c>
      <c r="B230" s="65">
        <v>6.91</v>
      </c>
    </row>
    <row r="231" spans="1:2" x14ac:dyDescent="0.25">
      <c r="A231" s="64">
        <v>44973</v>
      </c>
      <c r="B231" s="65">
        <v>7.02</v>
      </c>
    </row>
    <row r="232" spans="1:2" x14ac:dyDescent="0.25">
      <c r="A232" s="64">
        <v>44974</v>
      </c>
      <c r="B232" s="65">
        <v>7.13</v>
      </c>
    </row>
    <row r="233" spans="1:2" x14ac:dyDescent="0.25">
      <c r="A233" s="64">
        <v>44977</v>
      </c>
      <c r="B233" s="65">
        <v>7.23</v>
      </c>
    </row>
    <row r="234" spans="1:2" x14ac:dyDescent="0.25">
      <c r="A234" s="64">
        <v>44978</v>
      </c>
      <c r="B234" s="65">
        <v>7.25</v>
      </c>
    </row>
    <row r="235" spans="1:2" x14ac:dyDescent="0.25">
      <c r="A235" s="64">
        <v>44979</v>
      </c>
      <c r="B235" s="65">
        <v>7.18</v>
      </c>
    </row>
    <row r="236" spans="1:2" x14ac:dyDescent="0.25">
      <c r="A236" s="64">
        <v>44980</v>
      </c>
      <c r="B236" s="65">
        <v>7.23</v>
      </c>
    </row>
    <row r="237" spans="1:2" x14ac:dyDescent="0.25">
      <c r="A237" s="64">
        <v>44981</v>
      </c>
      <c r="B237" s="65">
        <v>7.26</v>
      </c>
    </row>
    <row r="238" spans="1:2" x14ac:dyDescent="0.25">
      <c r="A238" s="64">
        <v>44984</v>
      </c>
      <c r="B238" s="65">
        <v>7.6</v>
      </c>
    </row>
    <row r="239" spans="1:2" x14ac:dyDescent="0.25">
      <c r="A239" s="64">
        <v>44985</v>
      </c>
      <c r="B239" s="65">
        <v>7.71</v>
      </c>
    </row>
    <row r="240" spans="1:2" x14ac:dyDescent="0.25">
      <c r="A240" s="64">
        <v>44986</v>
      </c>
      <c r="B240" s="65">
        <v>7.67</v>
      </c>
    </row>
    <row r="241" spans="1:2" x14ac:dyDescent="0.25">
      <c r="A241" s="64">
        <v>44987</v>
      </c>
      <c r="B241" s="65">
        <v>7.74</v>
      </c>
    </row>
    <row r="242" spans="1:2" x14ac:dyDescent="0.25">
      <c r="A242" s="64">
        <v>44988</v>
      </c>
      <c r="B242" s="65">
        <v>7.66</v>
      </c>
    </row>
    <row r="243" spans="1:2" x14ac:dyDescent="0.25">
      <c r="A243" s="64">
        <v>44991</v>
      </c>
      <c r="B243" s="65">
        <v>7.61</v>
      </c>
    </row>
    <row r="244" spans="1:2" x14ac:dyDescent="0.25">
      <c r="A244" s="64">
        <v>44992</v>
      </c>
      <c r="B244" s="65">
        <v>7.6</v>
      </c>
    </row>
    <row r="245" spans="1:2" x14ac:dyDescent="0.25">
      <c r="A245" s="64">
        <v>44993</v>
      </c>
      <c r="B245" s="65">
        <v>7.63</v>
      </c>
    </row>
    <row r="246" spans="1:2" x14ac:dyDescent="0.25">
      <c r="A246" s="64">
        <v>44994</v>
      </c>
      <c r="B246" s="65">
        <v>7.64</v>
      </c>
    </row>
    <row r="247" spans="1:2" x14ac:dyDescent="0.25">
      <c r="A247" s="64">
        <v>44995</v>
      </c>
      <c r="B247" s="65">
        <v>7.51</v>
      </c>
    </row>
    <row r="248" spans="1:2" x14ac:dyDescent="0.25">
      <c r="A248" s="64">
        <v>44998</v>
      </c>
      <c r="B248" s="65">
        <v>7.34</v>
      </c>
    </row>
    <row r="249" spans="1:2" x14ac:dyDescent="0.25">
      <c r="A249" s="64">
        <v>44999</v>
      </c>
      <c r="B249" s="65">
        <v>7.6</v>
      </c>
    </row>
    <row r="250" spans="1:2" x14ac:dyDescent="0.25">
      <c r="A250" s="64">
        <v>45000</v>
      </c>
      <c r="B250" s="65">
        <v>7.46</v>
      </c>
    </row>
    <row r="251" spans="1:2" x14ac:dyDescent="0.25">
      <c r="A251" s="64">
        <v>45001</v>
      </c>
      <c r="B251" s="65">
        <v>7.41</v>
      </c>
    </row>
    <row r="252" spans="1:2" x14ac:dyDescent="0.25">
      <c r="A252" s="64">
        <v>45002</v>
      </c>
      <c r="B252" s="65">
        <v>7.4</v>
      </c>
    </row>
    <row r="253" spans="1:2" x14ac:dyDescent="0.25">
      <c r="A253" s="64">
        <v>45005</v>
      </c>
      <c r="B253" s="65">
        <v>7.25</v>
      </c>
    </row>
  </sheetData>
  <pageMargins left="0.75" right="0.75" top="1" bottom="1" header="0.5" footer="0.5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D7D71-F85B-41FA-B79B-B076EB664C01}">
  <dimension ref="A1:U40"/>
  <sheetViews>
    <sheetView workbookViewId="0"/>
  </sheetViews>
  <sheetFormatPr defaultRowHeight="15" x14ac:dyDescent="0.25"/>
  <cols>
    <col min="2" max="2" width="21.42578125" bestFit="1" customWidth="1"/>
    <col min="3" max="3" width="9.85546875" bestFit="1" customWidth="1"/>
    <col min="4" max="4" width="17.28515625" bestFit="1" customWidth="1"/>
    <col min="5" max="7" width="9.28515625" bestFit="1" customWidth="1"/>
    <col min="8" max="8" width="9.5703125" bestFit="1" customWidth="1"/>
  </cols>
  <sheetData>
    <row r="1" spans="1:4" x14ac:dyDescent="0.25">
      <c r="B1" t="s">
        <v>191</v>
      </c>
      <c r="C1" t="s">
        <v>192</v>
      </c>
      <c r="D1" t="s">
        <v>193</v>
      </c>
    </row>
    <row r="2" spans="1:4" x14ac:dyDescent="0.25">
      <c r="A2">
        <v>2023</v>
      </c>
      <c r="B2" s="23">
        <v>84.643000000000001</v>
      </c>
      <c r="C2" s="23">
        <v>6.8355827122320001</v>
      </c>
      <c r="D2" s="23">
        <v>5.4432</v>
      </c>
    </row>
    <row r="3" spans="1:4" x14ac:dyDescent="0.25">
      <c r="A3">
        <v>2024</v>
      </c>
      <c r="B3" s="23">
        <v>87.158000000000001</v>
      </c>
      <c r="C3" s="23">
        <v>82.585582712232011</v>
      </c>
      <c r="D3" s="23">
        <v>4.8281999999999998</v>
      </c>
    </row>
    <row r="4" spans="1:4" x14ac:dyDescent="0.25">
      <c r="A4">
        <v>2025</v>
      </c>
      <c r="B4" s="23">
        <v>106.346</v>
      </c>
      <c r="C4" s="23">
        <v>6.8355827122320001</v>
      </c>
      <c r="D4" s="23">
        <v>3.4581999999999997</v>
      </c>
    </row>
    <row r="5" spans="1:4" x14ac:dyDescent="0.25">
      <c r="A5">
        <v>2026</v>
      </c>
      <c r="B5" s="23">
        <v>89.042000000000002</v>
      </c>
      <c r="C5" s="23">
        <v>97.735582712232002</v>
      </c>
      <c r="D5" s="23">
        <v>2.9821999999999997</v>
      </c>
    </row>
    <row r="6" spans="1:4" x14ac:dyDescent="0.25">
      <c r="A6">
        <v>2027</v>
      </c>
      <c r="B6" s="23"/>
      <c r="C6" s="23">
        <v>6.8355827122320001</v>
      </c>
      <c r="D6" s="23">
        <v>2.9821999999999997</v>
      </c>
    </row>
    <row r="7" spans="1:4" x14ac:dyDescent="0.25">
      <c r="A7">
        <v>2028</v>
      </c>
      <c r="B7" s="23">
        <v>98.465000000000003</v>
      </c>
      <c r="C7" s="23">
        <v>113.625</v>
      </c>
      <c r="D7" s="23">
        <v>0.35399999999999998</v>
      </c>
    </row>
    <row r="8" spans="1:4" x14ac:dyDescent="0.25">
      <c r="A8">
        <v>2029</v>
      </c>
      <c r="B8" s="23"/>
      <c r="C8" s="23"/>
      <c r="D8" s="23">
        <v>96.274000000000001</v>
      </c>
    </row>
    <row r="9" spans="1:4" x14ac:dyDescent="0.25">
      <c r="A9">
        <v>2030</v>
      </c>
      <c r="B9" s="23">
        <v>116.86799999999999</v>
      </c>
      <c r="C9" s="23"/>
      <c r="D9" s="23">
        <v>0.35399999999999998</v>
      </c>
    </row>
    <row r="10" spans="1:4" x14ac:dyDescent="0.25">
      <c r="A10">
        <v>2031</v>
      </c>
      <c r="B10" s="23">
        <v>122.093</v>
      </c>
      <c r="C10" s="23"/>
      <c r="D10" s="23">
        <v>0.35399999999999998</v>
      </c>
    </row>
    <row r="11" spans="1:4" x14ac:dyDescent="0.25">
      <c r="A11">
        <v>2032</v>
      </c>
      <c r="B11" s="23"/>
      <c r="C11" s="23"/>
      <c r="D11" s="23">
        <v>117.348</v>
      </c>
    </row>
    <row r="12" spans="1:4" x14ac:dyDescent="0.25">
      <c r="A12">
        <v>2033</v>
      </c>
      <c r="B12" s="23">
        <v>114.28700000000001</v>
      </c>
      <c r="C12" s="23"/>
      <c r="D12" s="23">
        <v>0.35399999999999998</v>
      </c>
    </row>
    <row r="13" spans="1:4" x14ac:dyDescent="0.25">
      <c r="A13">
        <v>2034</v>
      </c>
      <c r="B13" s="23"/>
      <c r="C13" s="23"/>
      <c r="D13" s="23">
        <v>0.35399999999999998</v>
      </c>
    </row>
    <row r="14" spans="1:4" x14ac:dyDescent="0.25">
      <c r="A14">
        <v>2035</v>
      </c>
      <c r="B14" s="23"/>
      <c r="C14" s="23"/>
      <c r="D14" s="23">
        <v>0.35399999999999998</v>
      </c>
    </row>
    <row r="15" spans="1:4" x14ac:dyDescent="0.25">
      <c r="A15">
        <v>2036</v>
      </c>
      <c r="B15" s="23"/>
      <c r="C15" s="23"/>
      <c r="D15" s="23">
        <v>0.35399999999999998</v>
      </c>
    </row>
    <row r="16" spans="1:4" x14ac:dyDescent="0.25">
      <c r="A16">
        <v>2037</v>
      </c>
      <c r="B16" s="23">
        <v>29.928000000000001</v>
      </c>
      <c r="C16" s="23"/>
      <c r="D16" s="23">
        <v>0.35399999999999998</v>
      </c>
    </row>
    <row r="17" spans="1:4" x14ac:dyDescent="0.25">
      <c r="A17">
        <v>2038</v>
      </c>
      <c r="B17" s="23"/>
      <c r="C17" s="23"/>
      <c r="D17" s="23">
        <v>0.35399999999999998</v>
      </c>
    </row>
    <row r="18" spans="1:4" x14ac:dyDescent="0.25">
      <c r="A18">
        <v>2039</v>
      </c>
      <c r="B18" s="23"/>
      <c r="C18" s="23"/>
      <c r="D18" s="23">
        <v>0.35399999999999998</v>
      </c>
    </row>
    <row r="19" spans="1:4" x14ac:dyDescent="0.25">
      <c r="A19">
        <v>2040</v>
      </c>
      <c r="B19" s="23"/>
      <c r="C19" s="23"/>
      <c r="D19" s="23">
        <v>0.35399999999999998</v>
      </c>
    </row>
    <row r="20" spans="1:4" x14ac:dyDescent="0.25">
      <c r="A20">
        <v>2041</v>
      </c>
      <c r="B20" s="23"/>
      <c r="C20" s="23"/>
      <c r="D20" s="23">
        <v>0.35399999999999998</v>
      </c>
    </row>
    <row r="21" spans="1:4" x14ac:dyDescent="0.25">
      <c r="A21">
        <v>2042</v>
      </c>
      <c r="B21" s="23">
        <v>44.158000000000001</v>
      </c>
      <c r="C21" s="23"/>
      <c r="D21" s="23">
        <v>0.35399999999999998</v>
      </c>
    </row>
    <row r="38" spans="2:21" x14ac:dyDescent="0.2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</row>
    <row r="39" spans="2:21" x14ac:dyDescent="0.2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</row>
    <row r="40" spans="2:21" x14ac:dyDescent="0.2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AB886-6650-4E4A-8C6C-3D4B915E1E04}">
  <dimension ref="A1:N2"/>
  <sheetViews>
    <sheetView workbookViewId="0">
      <selection activeCell="P11" sqref="P11"/>
    </sheetView>
  </sheetViews>
  <sheetFormatPr defaultRowHeight="15" x14ac:dyDescent="0.25"/>
  <sheetData>
    <row r="1" spans="1:14" x14ac:dyDescent="0.25">
      <c r="A1" s="91">
        <v>2010</v>
      </c>
      <c r="B1" s="91">
        <v>2011</v>
      </c>
      <c r="C1" s="91">
        <v>2012</v>
      </c>
      <c r="D1" s="91">
        <v>2013</v>
      </c>
      <c r="E1" s="91">
        <v>2014</v>
      </c>
      <c r="F1" s="91">
        <v>2015</v>
      </c>
      <c r="G1" s="91">
        <v>2016</v>
      </c>
      <c r="H1" s="91">
        <v>2017</v>
      </c>
      <c r="I1" s="91">
        <v>2018</v>
      </c>
      <c r="J1" s="91">
        <v>2019</v>
      </c>
      <c r="K1" s="91">
        <v>2020</v>
      </c>
      <c r="L1" s="91">
        <v>2021</v>
      </c>
      <c r="M1" s="91">
        <v>2022</v>
      </c>
      <c r="N1" s="91" t="s">
        <v>275</v>
      </c>
    </row>
    <row r="2" spans="1:14" x14ac:dyDescent="0.25">
      <c r="A2">
        <v>226.15603182971475</v>
      </c>
      <c r="B2">
        <v>233.49442877908538</v>
      </c>
      <c r="C2">
        <v>239.2478583326274</v>
      </c>
      <c r="D2">
        <v>224.92704396323353</v>
      </c>
      <c r="E2">
        <v>226.45060541471688</v>
      </c>
      <c r="F2">
        <v>235.83899801180513</v>
      </c>
      <c r="G2">
        <v>233.65485977282455</v>
      </c>
      <c r="H2">
        <v>244.31125358910805</v>
      </c>
      <c r="I2">
        <v>231.36200067135675</v>
      </c>
      <c r="J2">
        <v>206.29600888135698</v>
      </c>
      <c r="K2">
        <v>180.09180851615642</v>
      </c>
      <c r="L2">
        <v>162.12772157715852</v>
      </c>
      <c r="M2">
        <v>178.18846481813642</v>
      </c>
      <c r="N2">
        <v>181.21662288756377</v>
      </c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62389-ABDE-4BEE-B958-6C361BC203F5}">
  <dimension ref="A1:D17"/>
  <sheetViews>
    <sheetView workbookViewId="0"/>
  </sheetViews>
  <sheetFormatPr defaultRowHeight="15.75" x14ac:dyDescent="0.25"/>
  <cols>
    <col min="1" max="1" width="28.28515625" style="66" customWidth="1"/>
    <col min="2" max="2" width="11.85546875" style="66" bestFit="1" customWidth="1"/>
    <col min="3" max="16384" width="9.140625" style="66"/>
  </cols>
  <sheetData>
    <row r="1" spans="1:4" x14ac:dyDescent="0.25">
      <c r="A1" s="66" t="s">
        <v>200</v>
      </c>
      <c r="B1" s="68">
        <v>0.87394394800974817</v>
      </c>
    </row>
    <row r="2" spans="1:4" x14ac:dyDescent="0.25">
      <c r="A2" s="66" t="s">
        <v>199</v>
      </c>
      <c r="B2" s="68">
        <v>1.2583026711903283E-2</v>
      </c>
    </row>
    <row r="3" spans="1:4" x14ac:dyDescent="0.25">
      <c r="A3" s="66" t="s">
        <v>198</v>
      </c>
      <c r="B3" s="68">
        <v>6.9919243083098395E-2</v>
      </c>
    </row>
    <row r="4" spans="1:4" x14ac:dyDescent="0.25">
      <c r="A4" s="66" t="s">
        <v>197</v>
      </c>
      <c r="B4" s="68">
        <v>2.7147942848951116E-2</v>
      </c>
      <c r="D4" s="68"/>
    </row>
    <row r="5" spans="1:4" x14ac:dyDescent="0.25">
      <c r="A5" s="66" t="s">
        <v>196</v>
      </c>
      <c r="B5" s="68">
        <v>1.0828116786925981E-2</v>
      </c>
      <c r="D5" s="68"/>
    </row>
    <row r="6" spans="1:4" x14ac:dyDescent="0.25">
      <c r="A6" s="66" t="s">
        <v>195</v>
      </c>
      <c r="B6" s="68">
        <v>5.5777225593730585E-3</v>
      </c>
      <c r="D6" s="68"/>
    </row>
    <row r="7" spans="1:4" x14ac:dyDescent="0.25">
      <c r="D7" s="68"/>
    </row>
    <row r="8" spans="1:4" x14ac:dyDescent="0.25">
      <c r="D8" s="68"/>
    </row>
    <row r="9" spans="1:4" x14ac:dyDescent="0.25">
      <c r="D9" s="68"/>
    </row>
    <row r="10" spans="1:4" x14ac:dyDescent="0.25">
      <c r="D10" s="68"/>
    </row>
    <row r="17" spans="2:2" x14ac:dyDescent="0.25">
      <c r="B17" s="6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85456-39C0-46B7-A1E6-DD9DE457EBF7}">
  <dimension ref="A1:J25"/>
  <sheetViews>
    <sheetView workbookViewId="0">
      <selection activeCell="C6" sqref="C6"/>
    </sheetView>
  </sheetViews>
  <sheetFormatPr defaultRowHeight="15" x14ac:dyDescent="0.25"/>
  <cols>
    <col min="1" max="1" width="5" bestFit="1" customWidth="1"/>
    <col min="2" max="2" width="53.7109375" bestFit="1" customWidth="1"/>
    <col min="3" max="3" width="55.7109375" bestFit="1" customWidth="1"/>
    <col min="4" max="4" width="8" customWidth="1"/>
    <col min="5" max="5" width="8" bestFit="1" customWidth="1"/>
  </cols>
  <sheetData>
    <row r="1" spans="1:5" s="73" customFormat="1" ht="15" customHeight="1" x14ac:dyDescent="0.25">
      <c r="A1" s="74" t="s">
        <v>202</v>
      </c>
      <c r="B1" s="75" t="s">
        <v>203</v>
      </c>
      <c r="C1" s="75" t="s">
        <v>204</v>
      </c>
      <c r="D1" s="72"/>
      <c r="E1" s="72"/>
    </row>
    <row r="2" spans="1:5" x14ac:dyDescent="0.25">
      <c r="A2" s="76">
        <v>2005</v>
      </c>
      <c r="B2" s="77">
        <v>191.34299999999999</v>
      </c>
      <c r="C2" s="77">
        <v>18.026941064302054</v>
      </c>
      <c r="D2" s="69"/>
      <c r="E2" s="70"/>
    </row>
    <row r="3" spans="1:5" x14ac:dyDescent="0.25">
      <c r="A3" s="76">
        <v>2006</v>
      </c>
      <c r="B3" s="77">
        <v>210.077</v>
      </c>
      <c r="C3" s="77">
        <v>17.139125213344688</v>
      </c>
      <c r="D3" s="69"/>
      <c r="E3" s="70"/>
    </row>
    <row r="4" spans="1:5" x14ac:dyDescent="0.25">
      <c r="A4" s="76">
        <v>2007</v>
      </c>
      <c r="B4" s="77">
        <v>230.65199999999999</v>
      </c>
      <c r="C4" s="77">
        <v>16.630147712500296</v>
      </c>
      <c r="D4" s="69"/>
      <c r="E4" s="70"/>
    </row>
    <row r="5" spans="1:5" x14ac:dyDescent="0.25">
      <c r="A5" s="76">
        <v>2008</v>
      </c>
      <c r="B5" s="77">
        <v>342.93900000000002</v>
      </c>
      <c r="C5" s="77">
        <v>21.573578674215618</v>
      </c>
      <c r="D5" s="69"/>
      <c r="E5" s="70"/>
    </row>
    <row r="6" spans="1:5" x14ac:dyDescent="0.25">
      <c r="A6" s="76">
        <v>2009</v>
      </c>
      <c r="B6" s="77">
        <v>339.86399999999998</v>
      </c>
      <c r="C6" s="77">
        <v>20.896820014375386</v>
      </c>
      <c r="D6" s="69"/>
      <c r="E6" s="70"/>
    </row>
    <row r="7" spans="1:5" x14ac:dyDescent="0.25">
      <c r="A7" s="76">
        <v>2010</v>
      </c>
      <c r="B7" s="77">
        <v>345.10899999999998</v>
      </c>
      <c r="C7" s="77">
        <v>20.530385189001329</v>
      </c>
      <c r="D7" s="69"/>
      <c r="E7" s="70"/>
    </row>
    <row r="8" spans="1:5" x14ac:dyDescent="0.25">
      <c r="A8" s="76">
        <v>2011</v>
      </c>
      <c r="B8" s="77">
        <v>372.99900000000002</v>
      </c>
      <c r="C8" s="77">
        <v>21.132980058458628</v>
      </c>
      <c r="D8" s="69"/>
      <c r="E8" s="70"/>
    </row>
    <row r="9" spans="1:5" x14ac:dyDescent="0.25">
      <c r="A9" s="76">
        <v>2012</v>
      </c>
      <c r="B9" s="77">
        <v>388.471</v>
      </c>
      <c r="C9" s="77">
        <v>21.053512974484597</v>
      </c>
      <c r="D9" s="69"/>
      <c r="E9" s="70"/>
    </row>
    <row r="10" spans="1:5" x14ac:dyDescent="0.25">
      <c r="A10" s="76">
        <v>2013</v>
      </c>
      <c r="B10" s="77">
        <v>407.73399999999998</v>
      </c>
      <c r="C10" s="77">
        <v>20.695623573075292</v>
      </c>
      <c r="D10" s="69"/>
      <c r="E10" s="70"/>
    </row>
    <row r="11" spans="1:5" x14ac:dyDescent="0.25">
      <c r="A11" s="76">
        <v>2014</v>
      </c>
      <c r="B11" s="77">
        <v>435.60700000000003</v>
      </c>
      <c r="C11" s="77">
        <v>20.878803274602657</v>
      </c>
      <c r="D11" s="69"/>
      <c r="E11" s="70"/>
    </row>
    <row r="12" spans="1:5" x14ac:dyDescent="0.25">
      <c r="A12" s="76">
        <v>2015</v>
      </c>
      <c r="B12" s="77">
        <v>508.423</v>
      </c>
      <c r="C12" s="77">
        <v>22.001576910294403</v>
      </c>
      <c r="D12" s="69"/>
      <c r="E12" s="70"/>
    </row>
    <row r="13" spans="1:5" x14ac:dyDescent="0.25">
      <c r="A13" s="76">
        <v>2016</v>
      </c>
      <c r="B13" s="77">
        <v>611.29999999999995</v>
      </c>
      <c r="C13" s="77">
        <v>24.33465827778452</v>
      </c>
      <c r="D13" s="69"/>
      <c r="E13" s="70"/>
    </row>
    <row r="14" spans="1:5" x14ac:dyDescent="0.25">
      <c r="A14" s="76">
        <v>2017</v>
      </c>
      <c r="B14" s="77">
        <v>619</v>
      </c>
      <c r="C14" s="77">
        <v>23.429583880749096</v>
      </c>
      <c r="D14" s="69"/>
      <c r="E14" s="70"/>
    </row>
    <row r="15" spans="1:5" x14ac:dyDescent="0.25">
      <c r="A15" s="76">
        <v>2018</v>
      </c>
      <c r="B15" s="77">
        <v>646.88099999999997</v>
      </c>
      <c r="C15" s="77">
        <v>22.745024269924453</v>
      </c>
      <c r="D15" s="69"/>
      <c r="E15" s="70"/>
    </row>
    <row r="16" spans="1:5" x14ac:dyDescent="0.25">
      <c r="A16" s="76">
        <v>2019</v>
      </c>
      <c r="B16" s="77">
        <v>721.80899999999997</v>
      </c>
      <c r="C16" s="77">
        <v>23.869897782025376</v>
      </c>
      <c r="D16" s="69"/>
      <c r="E16" s="69"/>
    </row>
    <row r="17" spans="1:10" x14ac:dyDescent="0.25">
      <c r="A17" s="76">
        <v>2020</v>
      </c>
      <c r="B17" s="77">
        <v>746.22300000000018</v>
      </c>
      <c r="C17" s="77">
        <v>25.566482969622331</v>
      </c>
      <c r="D17" s="69"/>
      <c r="E17" s="69"/>
    </row>
    <row r="18" spans="1:10" x14ac:dyDescent="0.25">
      <c r="A18" s="76">
        <v>2021</v>
      </c>
      <c r="B18" s="77">
        <v>791.61500000000001</v>
      </c>
      <c r="C18" s="77">
        <v>24.395659528595786</v>
      </c>
      <c r="D18" s="69"/>
      <c r="E18" s="69"/>
    </row>
    <row r="19" spans="1:10" x14ac:dyDescent="0.25">
      <c r="A19" s="76">
        <v>2022</v>
      </c>
      <c r="B19" s="77">
        <v>866.05967078399112</v>
      </c>
      <c r="C19" s="77">
        <v>23.019090462619712</v>
      </c>
      <c r="D19" s="69"/>
      <c r="E19" s="69"/>
    </row>
    <row r="20" spans="1:10" x14ac:dyDescent="0.25">
      <c r="A20" s="76">
        <v>2023</v>
      </c>
      <c r="B20" s="77">
        <v>899.61161478423878</v>
      </c>
      <c r="C20" s="77">
        <v>21.973168332770467</v>
      </c>
      <c r="D20" s="69"/>
      <c r="E20" s="69"/>
    </row>
    <row r="21" spans="1:10" x14ac:dyDescent="0.25">
      <c r="A21" s="76">
        <v>2024</v>
      </c>
      <c r="B21" s="77">
        <v>919.53238264780987</v>
      </c>
      <c r="C21" s="77">
        <v>20.877941174818158</v>
      </c>
      <c r="D21" s="69"/>
      <c r="E21" s="69"/>
      <c r="J21" s="71"/>
    </row>
    <row r="22" spans="1:10" x14ac:dyDescent="0.25">
      <c r="A22" s="76">
        <v>2025</v>
      </c>
      <c r="B22" s="77">
        <v>922.49221159699903</v>
      </c>
      <c r="C22" s="77">
        <v>19.775956598365237</v>
      </c>
      <c r="D22" s="69"/>
      <c r="E22" s="69"/>
    </row>
    <row r="23" spans="1:10" x14ac:dyDescent="0.25">
      <c r="A23" s="76">
        <v>2026</v>
      </c>
      <c r="B23" s="77">
        <v>921.12911776077794</v>
      </c>
      <c r="C23" s="77">
        <v>18.81441897046199</v>
      </c>
      <c r="D23" s="69"/>
      <c r="E23" s="69"/>
    </row>
    <row r="24" spans="1:10" x14ac:dyDescent="0.25">
      <c r="A24" s="76">
        <v>2027</v>
      </c>
      <c r="B24" s="77">
        <v>918.89327118728625</v>
      </c>
      <c r="C24" s="77">
        <v>17.890764318114996</v>
      </c>
      <c r="D24" s="69"/>
      <c r="E24" s="69"/>
    </row>
    <row r="25" spans="1:10" x14ac:dyDescent="0.25">
      <c r="A25" s="76">
        <v>2028</v>
      </c>
      <c r="B25" s="77">
        <v>915.63623692589783</v>
      </c>
      <c r="C25" s="77">
        <v>16.935828345376198</v>
      </c>
      <c r="D25" s="69"/>
      <c r="E25" s="69"/>
    </row>
  </sheetData>
  <phoneticPr fontId="23" type="noConversion"/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3DD10-6EC1-4489-B8FF-CA3C4300BF75}">
  <dimension ref="A1:M28"/>
  <sheetViews>
    <sheetView workbookViewId="0"/>
  </sheetViews>
  <sheetFormatPr defaultRowHeight="15" x14ac:dyDescent="0.25"/>
  <cols>
    <col min="1" max="1" width="10.85546875" bestFit="1" customWidth="1"/>
    <col min="2" max="2" width="6.140625" bestFit="1" customWidth="1"/>
  </cols>
  <sheetData>
    <row r="1" spans="1:13" x14ac:dyDescent="0.25">
      <c r="B1" t="s">
        <v>27</v>
      </c>
      <c r="D1" s="11"/>
      <c r="E1" s="11"/>
      <c r="F1" s="12"/>
      <c r="G1" s="11"/>
      <c r="H1" s="11"/>
      <c r="I1" s="11"/>
      <c r="J1" s="11"/>
      <c r="K1" s="11"/>
      <c r="L1" s="11"/>
      <c r="M1" s="11"/>
    </row>
    <row r="2" spans="1:13" x14ac:dyDescent="0.25">
      <c r="A2" s="11" t="s">
        <v>9</v>
      </c>
      <c r="B2" s="12">
        <v>0.26558265582655816</v>
      </c>
      <c r="D2" s="11"/>
      <c r="E2" s="11"/>
      <c r="F2" s="12"/>
      <c r="G2" s="11"/>
      <c r="H2" s="11"/>
      <c r="I2" s="11"/>
      <c r="J2" s="11"/>
      <c r="K2" s="11"/>
      <c r="L2" s="11"/>
      <c r="M2" s="11"/>
    </row>
    <row r="3" spans="1:13" x14ac:dyDescent="0.25">
      <c r="A3" s="11" t="s">
        <v>10</v>
      </c>
      <c r="B3" s="12">
        <v>0.19214346712211783</v>
      </c>
      <c r="C3" s="11"/>
      <c r="D3" s="11"/>
      <c r="E3" s="11"/>
      <c r="F3" s="12"/>
      <c r="G3" s="11"/>
      <c r="H3" s="11"/>
      <c r="I3" s="11"/>
      <c r="J3" s="11"/>
      <c r="K3" s="11"/>
      <c r="L3" s="11"/>
      <c r="M3" s="11"/>
    </row>
    <row r="4" spans="1:13" x14ac:dyDescent="0.25">
      <c r="A4" s="11" t="s">
        <v>11</v>
      </c>
      <c r="B4" s="12">
        <v>0.17012089810017272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x14ac:dyDescent="0.25">
      <c r="A5" s="11" t="s">
        <v>12</v>
      </c>
      <c r="B5" s="12">
        <v>0.15827338129496415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x14ac:dyDescent="0.25">
      <c r="A6" s="11" t="s">
        <v>13</v>
      </c>
      <c r="B6" s="12">
        <v>0.15391791044776126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x14ac:dyDescent="0.25">
      <c r="A7" s="11" t="s">
        <v>14</v>
      </c>
      <c r="B7" s="12">
        <v>0.14111006585136399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x14ac:dyDescent="0.25">
      <c r="A8" s="11" t="s">
        <v>15</v>
      </c>
      <c r="B8" s="12">
        <v>0.13181019332161692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x14ac:dyDescent="0.25">
      <c r="A9" s="11" t="s">
        <v>16</v>
      </c>
      <c r="B9" s="12">
        <v>0.1209927611168562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x14ac:dyDescent="0.25">
      <c r="A10" s="11" t="s">
        <v>17</v>
      </c>
      <c r="B10" s="12">
        <v>0.11302847282139772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x14ac:dyDescent="0.25">
      <c r="A11" s="11" t="s">
        <v>18</v>
      </c>
      <c r="B11" s="12">
        <v>0.11293436293436288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x14ac:dyDescent="0.25">
      <c r="A12" s="11" t="s">
        <v>19</v>
      </c>
      <c r="B12" s="12">
        <v>0.11192660550458711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x14ac:dyDescent="0.25">
      <c r="A13" s="11" t="s">
        <v>20</v>
      </c>
      <c r="B13" s="12">
        <v>9.9581589958159134E-2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x14ac:dyDescent="0.25">
      <c r="A14" s="11" t="s">
        <v>21</v>
      </c>
      <c r="B14" s="12">
        <v>9.9019607843137125E-2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 x14ac:dyDescent="0.25">
      <c r="A15" s="11" t="s">
        <v>22</v>
      </c>
      <c r="B15" s="12">
        <v>9.174311926605494E-2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x14ac:dyDescent="0.25">
      <c r="A16" s="11" t="s">
        <v>23</v>
      </c>
      <c r="B16" s="12">
        <v>9.0811965811965711E-2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25">
      <c r="A17" s="11" t="s">
        <v>24</v>
      </c>
      <c r="B17" s="12">
        <v>8.8105726872246715E-2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x14ac:dyDescent="0.25">
      <c r="A18" s="11" t="s">
        <v>25</v>
      </c>
      <c r="B18" s="12">
        <v>8.6695278969957101E-2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x14ac:dyDescent="0.25">
      <c r="A19" s="11" t="s">
        <v>26</v>
      </c>
      <c r="B19" s="12">
        <v>7.3362445414847155E-2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x14ac:dyDescent="0.25"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x14ac:dyDescent="0.25"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x14ac:dyDescent="0.25"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x14ac:dyDescent="0.25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x14ac:dyDescent="0.25"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x14ac:dyDescent="0.25"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 x14ac:dyDescent="0.25"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x14ac:dyDescent="0.25"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EE932-F7AF-4A2D-B2A8-31E80E9CC9DD}">
  <dimension ref="A1:B20"/>
  <sheetViews>
    <sheetView workbookViewId="0">
      <selection activeCell="J24" sqref="J24:K24"/>
    </sheetView>
  </sheetViews>
  <sheetFormatPr defaultRowHeight="15" x14ac:dyDescent="0.25"/>
  <sheetData>
    <row r="1" spans="1:2" x14ac:dyDescent="0.25">
      <c r="B1" t="s">
        <v>276</v>
      </c>
    </row>
    <row r="2" spans="1:2" x14ac:dyDescent="0.25">
      <c r="A2" t="s">
        <v>42</v>
      </c>
      <c r="B2" s="14">
        <v>91.266000000000005</v>
      </c>
    </row>
    <row r="3" spans="1:2" x14ac:dyDescent="0.25">
      <c r="A3" s="14" t="s">
        <v>43</v>
      </c>
      <c r="B3">
        <v>107.19019999999999</v>
      </c>
    </row>
    <row r="4" spans="1:2" x14ac:dyDescent="0.25">
      <c r="A4" s="14" t="s">
        <v>44</v>
      </c>
      <c r="B4">
        <v>119.2796</v>
      </c>
    </row>
    <row r="5" spans="1:2" x14ac:dyDescent="0.25">
      <c r="A5" s="14" t="s">
        <v>45</v>
      </c>
      <c r="B5">
        <v>115.9455</v>
      </c>
    </row>
    <row r="6" spans="1:2" x14ac:dyDescent="0.25">
      <c r="A6" s="14" t="s">
        <v>46</v>
      </c>
      <c r="B6">
        <v>126.8742</v>
      </c>
    </row>
    <row r="7" spans="1:2" x14ac:dyDescent="0.25">
      <c r="A7" s="14" t="s">
        <v>47</v>
      </c>
      <c r="B7">
        <v>148.77620000000002</v>
      </c>
    </row>
    <row r="8" spans="1:2" x14ac:dyDescent="0.25">
      <c r="A8" s="14" t="s">
        <v>48</v>
      </c>
      <c r="B8">
        <v>171.36070000000001</v>
      </c>
    </row>
    <row r="9" spans="1:2" x14ac:dyDescent="0.25">
      <c r="A9" s="14" t="s">
        <v>49</v>
      </c>
      <c r="B9">
        <v>204.16060000000002</v>
      </c>
    </row>
    <row r="10" spans="1:2" x14ac:dyDescent="0.25">
      <c r="A10" s="14" t="s">
        <v>50</v>
      </c>
      <c r="B10">
        <v>228.506</v>
      </c>
    </row>
    <row r="11" spans="1:2" x14ac:dyDescent="0.25">
      <c r="A11" s="14" t="s">
        <v>51</v>
      </c>
      <c r="B11">
        <v>239.0857</v>
      </c>
    </row>
    <row r="12" spans="1:2" x14ac:dyDescent="0.25">
      <c r="A12" s="14"/>
    </row>
    <row r="13" spans="1:2" x14ac:dyDescent="0.25">
      <c r="A13" s="14"/>
    </row>
    <row r="14" spans="1:2" x14ac:dyDescent="0.25">
      <c r="A14" s="14"/>
    </row>
    <row r="15" spans="1:2" x14ac:dyDescent="0.25">
      <c r="A15" s="14"/>
    </row>
    <row r="16" spans="1:2" x14ac:dyDescent="0.25">
      <c r="A16" s="14"/>
    </row>
    <row r="17" spans="1:1" x14ac:dyDescent="0.25">
      <c r="A17" s="14"/>
    </row>
    <row r="18" spans="1:1" x14ac:dyDescent="0.25">
      <c r="A18" s="14"/>
    </row>
    <row r="19" spans="1:1" x14ac:dyDescent="0.25">
      <c r="A19" s="14"/>
    </row>
    <row r="20" spans="1:1" x14ac:dyDescent="0.25">
      <c r="A20" s="1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00504-876D-4BB5-B7FE-3535AB37C83D}">
  <dimension ref="A1:C25"/>
  <sheetViews>
    <sheetView workbookViewId="0"/>
  </sheetViews>
  <sheetFormatPr defaultRowHeight="15" x14ac:dyDescent="0.25"/>
  <sheetData>
    <row r="1" spans="1:3" x14ac:dyDescent="0.25">
      <c r="B1" t="s">
        <v>72</v>
      </c>
      <c r="C1" t="s">
        <v>277</v>
      </c>
    </row>
    <row r="2" spans="1:3" x14ac:dyDescent="0.25">
      <c r="A2" s="44">
        <v>44197</v>
      </c>
      <c r="B2" s="35">
        <v>48.029441329010297</v>
      </c>
      <c r="C2" s="9">
        <v>0.11600000000000001</v>
      </c>
    </row>
    <row r="3" spans="1:3" x14ac:dyDescent="0.25">
      <c r="A3" s="44">
        <v>44228</v>
      </c>
      <c r="B3" s="35">
        <v>1829.8569721359818</v>
      </c>
      <c r="C3" s="9">
        <v>0.114</v>
      </c>
    </row>
    <row r="4" spans="1:3" x14ac:dyDescent="0.25">
      <c r="A4" s="44">
        <v>44256</v>
      </c>
      <c r="B4" s="35">
        <v>2839.4367851610004</v>
      </c>
      <c r="C4" s="9">
        <v>0.11</v>
      </c>
    </row>
    <row r="5" spans="1:3" x14ac:dyDescent="0.25">
      <c r="A5" s="44">
        <v>44287</v>
      </c>
      <c r="B5" s="35">
        <v>4378.3698136410094</v>
      </c>
      <c r="C5" s="9">
        <v>0.104</v>
      </c>
    </row>
    <row r="6" spans="1:3" x14ac:dyDescent="0.25">
      <c r="A6" s="44">
        <v>44317</v>
      </c>
      <c r="B6" s="35">
        <v>8065.8286579799897</v>
      </c>
      <c r="C6" s="9">
        <v>9.0999999999999998E-2</v>
      </c>
    </row>
    <row r="7" spans="1:3" x14ac:dyDescent="0.25">
      <c r="A7" s="44">
        <v>44348</v>
      </c>
      <c r="B7" s="35">
        <v>11350.691917464981</v>
      </c>
      <c r="C7" s="9">
        <v>7.3999999999999996E-2</v>
      </c>
    </row>
    <row r="8" spans="1:3" x14ac:dyDescent="0.25">
      <c r="A8" s="44">
        <v>44378</v>
      </c>
      <c r="B8" s="35">
        <v>15117.072789470985</v>
      </c>
      <c r="C8" s="9">
        <v>6.0999999999999999E-2</v>
      </c>
    </row>
    <row r="9" spans="1:3" x14ac:dyDescent="0.25">
      <c r="A9" s="44">
        <v>44409</v>
      </c>
      <c r="B9" s="35">
        <v>15313.220735184004</v>
      </c>
      <c r="C9" s="9">
        <v>5.5E-2</v>
      </c>
    </row>
    <row r="10" spans="1:3" x14ac:dyDescent="0.25">
      <c r="A10" s="44">
        <v>44440</v>
      </c>
      <c r="B10" s="35">
        <v>16366.516941552982</v>
      </c>
      <c r="C10" s="9">
        <v>0.05</v>
      </c>
    </row>
    <row r="11" spans="1:3" x14ac:dyDescent="0.25">
      <c r="A11" s="44">
        <v>44470</v>
      </c>
      <c r="B11" s="35">
        <v>19279.054688604985</v>
      </c>
      <c r="C11" s="9">
        <v>4.9000000000000002E-2</v>
      </c>
    </row>
    <row r="12" spans="1:3" x14ac:dyDescent="0.25">
      <c r="A12" s="44">
        <v>44501</v>
      </c>
      <c r="B12" s="35">
        <v>19519.733873683988</v>
      </c>
      <c r="C12" s="9">
        <v>4.9000000000000002E-2</v>
      </c>
    </row>
    <row r="13" spans="1:3" x14ac:dyDescent="0.25">
      <c r="A13" s="44">
        <v>44531</v>
      </c>
      <c r="B13" s="35">
        <v>20731.327071323991</v>
      </c>
      <c r="C13" s="9">
        <v>4.9000000000000002E-2</v>
      </c>
    </row>
    <row r="14" spans="1:3" x14ac:dyDescent="0.25">
      <c r="A14" s="44">
        <v>44562</v>
      </c>
      <c r="B14" s="35">
        <v>21123.67007013</v>
      </c>
      <c r="C14" s="9">
        <v>5.1999999999999998E-2</v>
      </c>
    </row>
    <row r="15" spans="1:3" x14ac:dyDescent="0.25">
      <c r="A15" s="44">
        <v>44593</v>
      </c>
      <c r="B15" s="35">
        <v>22348.665947981004</v>
      </c>
      <c r="C15" s="9">
        <v>5.1999999999999998E-2</v>
      </c>
    </row>
    <row r="16" spans="1:3" x14ac:dyDescent="0.25">
      <c r="A16" s="44">
        <v>44621</v>
      </c>
      <c r="B16" s="35">
        <v>24669.787710817007</v>
      </c>
      <c r="C16" s="9">
        <v>4.9000000000000002E-2</v>
      </c>
    </row>
    <row r="17" spans="1:3" x14ac:dyDescent="0.25">
      <c r="A17" s="44">
        <v>44652</v>
      </c>
      <c r="B17" s="35">
        <v>27133.26610625899</v>
      </c>
      <c r="C17" s="9">
        <v>4.4999999999999998E-2</v>
      </c>
    </row>
    <row r="18" spans="1:3" x14ac:dyDescent="0.25">
      <c r="A18" s="44">
        <v>44682</v>
      </c>
      <c r="B18" s="35">
        <v>30494.890695435985</v>
      </c>
      <c r="C18" s="9">
        <v>3.9E-2</v>
      </c>
    </row>
    <row r="19" spans="1:3" x14ac:dyDescent="0.25">
      <c r="A19" s="44">
        <v>44713</v>
      </c>
      <c r="B19" s="35">
        <v>26106.582834864006</v>
      </c>
      <c r="C19" s="9">
        <v>3.5000000000000003E-2</v>
      </c>
    </row>
    <row r="20" spans="1:3" x14ac:dyDescent="0.25">
      <c r="A20" s="44">
        <v>44743</v>
      </c>
      <c r="B20" s="35">
        <v>26386.872284876008</v>
      </c>
      <c r="C20" s="9">
        <v>3.4000000000000002E-2</v>
      </c>
    </row>
    <row r="21" spans="1:3" x14ac:dyDescent="0.25">
      <c r="A21" s="44">
        <v>44774</v>
      </c>
      <c r="B21" s="35">
        <v>27401.304250882997</v>
      </c>
      <c r="C21" s="9">
        <v>3.4000000000000002E-2</v>
      </c>
    </row>
    <row r="22" spans="1:3" x14ac:dyDescent="0.25">
      <c r="A22" s="44">
        <v>44805</v>
      </c>
      <c r="B22" s="35">
        <v>30051.877981764992</v>
      </c>
      <c r="C22" s="9">
        <v>3.2000000000000001E-2</v>
      </c>
    </row>
    <row r="23" spans="1:3" x14ac:dyDescent="0.25">
      <c r="A23" s="44">
        <v>44835</v>
      </c>
      <c r="B23" s="35">
        <v>31786.309796082001</v>
      </c>
      <c r="C23" s="9">
        <v>3.3000000000000002E-2</v>
      </c>
    </row>
    <row r="24" spans="1:3" x14ac:dyDescent="0.25">
      <c r="A24" s="44">
        <v>44866</v>
      </c>
      <c r="B24" s="35">
        <v>35280.00053633799</v>
      </c>
      <c r="C24" s="9">
        <v>3.3000000000000002E-2</v>
      </c>
    </row>
    <row r="25" spans="1:3" x14ac:dyDescent="0.25">
      <c r="A25" s="44">
        <v>44896</v>
      </c>
      <c r="B25" s="35">
        <v>35447.082850200008</v>
      </c>
      <c r="C25" s="9">
        <v>3.4000000000000002E-2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B79D2-B9DE-4C05-BA8C-80295F35ACC8}">
  <dimension ref="A1:Q24"/>
  <sheetViews>
    <sheetView zoomScaleNormal="100" workbookViewId="0"/>
  </sheetViews>
  <sheetFormatPr defaultRowHeight="15" x14ac:dyDescent="0.25"/>
  <cols>
    <col min="1" max="1" width="5" style="5" bestFit="1" customWidth="1"/>
    <col min="2" max="2" width="23.7109375" style="5" bestFit="1" customWidth="1"/>
    <col min="3" max="3" width="38" style="5" bestFit="1" customWidth="1"/>
    <col min="4" max="5" width="9.140625" style="5" customWidth="1"/>
    <col min="6" max="16384" width="9.140625" style="5"/>
  </cols>
  <sheetData>
    <row r="1" spans="1:17" ht="18.75" x14ac:dyDescent="0.3">
      <c r="A1" s="15"/>
      <c r="B1" s="5" t="s">
        <v>58</v>
      </c>
      <c r="C1" s="5" t="s">
        <v>59</v>
      </c>
    </row>
    <row r="2" spans="1:17" x14ac:dyDescent="0.25">
      <c r="A2" s="16" t="s">
        <v>45</v>
      </c>
      <c r="B2" s="17">
        <v>9.4986506774807536E-2</v>
      </c>
      <c r="C2" s="17">
        <v>0.1016760521300894</v>
      </c>
    </row>
    <row r="3" spans="1:17" x14ac:dyDescent="0.25">
      <c r="A3" s="16" t="s">
        <v>46</v>
      </c>
      <c r="B3" s="17">
        <v>0.14959841019399492</v>
      </c>
      <c r="C3" s="17">
        <v>0.15260997204645663</v>
      </c>
      <c r="G3" s="16"/>
      <c r="K3" s="16"/>
    </row>
    <row r="4" spans="1:17" x14ac:dyDescent="0.25">
      <c r="A4" s="16" t="s">
        <v>47</v>
      </c>
      <c r="B4" s="17">
        <v>0.19205001278018358</v>
      </c>
      <c r="C4" s="17">
        <v>0.19462634603378576</v>
      </c>
      <c r="D4" s="18"/>
      <c r="F4" s="16"/>
      <c r="J4" s="16"/>
      <c r="O4" s="16"/>
      <c r="P4" s="17"/>
      <c r="Q4" s="17"/>
    </row>
    <row r="5" spans="1:17" x14ac:dyDescent="0.25">
      <c r="A5" s="16" t="s">
        <v>48</v>
      </c>
      <c r="B5" s="17">
        <v>0.21352302439598092</v>
      </c>
      <c r="C5" s="17">
        <v>0.22924862726366044</v>
      </c>
      <c r="D5" s="18"/>
      <c r="F5" s="16"/>
      <c r="O5" s="16"/>
    </row>
    <row r="6" spans="1:17" x14ac:dyDescent="0.25">
      <c r="A6" s="16" t="s">
        <v>49</v>
      </c>
      <c r="B6" s="17">
        <v>0.25458622593300079</v>
      </c>
      <c r="C6" s="17">
        <v>0.28505795819010898</v>
      </c>
      <c r="D6" s="18"/>
      <c r="F6" s="16"/>
      <c r="O6" s="16"/>
    </row>
    <row r="7" spans="1:17" x14ac:dyDescent="0.25">
      <c r="A7" s="16" t="s">
        <v>50</v>
      </c>
      <c r="B7" s="17">
        <v>0.30085319561676388</v>
      </c>
      <c r="C7" s="17">
        <v>0.35048575772955476</v>
      </c>
      <c r="D7" s="18"/>
      <c r="F7" s="16"/>
      <c r="O7" s="16"/>
    </row>
    <row r="8" spans="1:17" x14ac:dyDescent="0.25">
      <c r="A8" s="16" t="s">
        <v>51</v>
      </c>
      <c r="B8" s="17">
        <v>0.30064832891411553</v>
      </c>
      <c r="C8" s="17">
        <v>0.37609394292818848</v>
      </c>
      <c r="D8" s="18"/>
      <c r="F8" s="16"/>
      <c r="O8" s="16"/>
    </row>
    <row r="9" spans="1:17" x14ac:dyDescent="0.25">
      <c r="A9" s="16"/>
      <c r="B9" s="13"/>
      <c r="C9" s="13"/>
      <c r="D9" s="18"/>
      <c r="F9" s="16"/>
      <c r="O9" s="16"/>
    </row>
    <row r="10" spans="1:17" x14ac:dyDescent="0.25">
      <c r="A10" s="16"/>
      <c r="B10" s="13"/>
      <c r="C10" s="13"/>
      <c r="D10" s="18"/>
      <c r="F10" s="16"/>
      <c r="O10" s="16"/>
    </row>
    <row r="11" spans="1:17" x14ac:dyDescent="0.25">
      <c r="A11" s="16"/>
      <c r="B11" s="13"/>
      <c r="C11" s="13"/>
      <c r="D11" s="18"/>
      <c r="F11" s="16"/>
      <c r="O11" s="16"/>
    </row>
    <row r="13" spans="1:17" x14ac:dyDescent="0.25">
      <c r="A13" s="19"/>
    </row>
    <row r="14" spans="1:17" x14ac:dyDescent="0.25">
      <c r="A14" s="19"/>
    </row>
    <row r="15" spans="1:17" x14ac:dyDescent="0.25">
      <c r="A15" s="19"/>
    </row>
    <row r="16" spans="1:17" x14ac:dyDescent="0.25">
      <c r="A16" s="19"/>
    </row>
    <row r="17" spans="1:1" x14ac:dyDescent="0.25">
      <c r="A17" s="19"/>
    </row>
    <row r="18" spans="1:1" x14ac:dyDescent="0.25">
      <c r="A18" s="19"/>
    </row>
    <row r="20" spans="1:1" x14ac:dyDescent="0.25">
      <c r="A20" s="19"/>
    </row>
    <row r="24" spans="1:1" x14ac:dyDescent="0.25">
      <c r="A24" s="19"/>
    </row>
  </sheetData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51</vt:i4>
      </vt:variant>
    </vt:vector>
  </HeadingPairs>
  <TitlesOfParts>
    <vt:vector size="51" baseType="lpstr">
      <vt:lpstr>Myndayfirlit</vt:lpstr>
      <vt:lpstr>1-1</vt:lpstr>
      <vt:lpstr>1-2</vt:lpstr>
      <vt:lpstr>1-3</vt:lpstr>
      <vt:lpstr>1-4</vt:lpstr>
      <vt:lpstr>1-5</vt:lpstr>
      <vt:lpstr>1-6</vt:lpstr>
      <vt:lpstr>1-7</vt:lpstr>
      <vt:lpstr>1-8</vt:lpstr>
      <vt:lpstr>1-9</vt:lpstr>
      <vt:lpstr>1-10</vt:lpstr>
      <vt:lpstr>2_1-1</vt:lpstr>
      <vt:lpstr>2_1-2</vt:lpstr>
      <vt:lpstr>2_2-1</vt:lpstr>
      <vt:lpstr>2_2-2</vt:lpstr>
      <vt:lpstr>2_2-3</vt:lpstr>
      <vt:lpstr>2_2-4</vt:lpstr>
      <vt:lpstr>2_3-1</vt:lpstr>
      <vt:lpstr>2_3-2</vt:lpstr>
      <vt:lpstr>R1-1</vt:lpstr>
      <vt:lpstr>R1-2</vt:lpstr>
      <vt:lpstr>R2-1</vt:lpstr>
      <vt:lpstr>R2-2</vt:lpstr>
      <vt:lpstr>3_1-1</vt:lpstr>
      <vt:lpstr>3_1-2</vt:lpstr>
      <vt:lpstr>3_1_1-1</vt:lpstr>
      <vt:lpstr>3_1_1-2</vt:lpstr>
      <vt:lpstr>3_1_2-1</vt:lpstr>
      <vt:lpstr>3_1_2-2</vt:lpstr>
      <vt:lpstr>3_2-1</vt:lpstr>
      <vt:lpstr>3_2-2</vt:lpstr>
      <vt:lpstr>3_2_1-1</vt:lpstr>
      <vt:lpstr>3_2_2-1</vt:lpstr>
      <vt:lpstr>3_2_2-2</vt:lpstr>
      <vt:lpstr>3_2_3-1</vt:lpstr>
      <vt:lpstr>3_2_3-2</vt:lpstr>
      <vt:lpstr>3_2_3-3</vt:lpstr>
      <vt:lpstr>3_2_3-4</vt:lpstr>
      <vt:lpstr>R6-1</vt:lpstr>
      <vt:lpstr>R7-1</vt:lpstr>
      <vt:lpstr>R7-2</vt:lpstr>
      <vt:lpstr>3_2_4-1</vt:lpstr>
      <vt:lpstr>3_2_4-2</vt:lpstr>
      <vt:lpstr>3_2_4-3</vt:lpstr>
      <vt:lpstr>3_2_4-4</vt:lpstr>
      <vt:lpstr>3_3-1</vt:lpstr>
      <vt:lpstr>3_3-2</vt:lpstr>
      <vt:lpstr>4-1</vt:lpstr>
      <vt:lpstr>4-2</vt:lpstr>
      <vt:lpstr>4-3</vt:lpstr>
      <vt:lpstr>4-4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Elmar Björnsson</dc:creator>
  <cp:lastModifiedBy>Elmar Björnsson</cp:lastModifiedBy>
  <dcterms:created xsi:type="dcterms:W3CDTF">2023-03-24T12:56:47Z</dcterms:created>
  <dcterms:modified xsi:type="dcterms:W3CDTF">2023-03-31T10:42:09Z</dcterms:modified>
</cp:coreProperties>
</file>