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kisfjarmal\Fjarlog\Kynning a fjarlagafrv\2020\Fjárlagafrumvarp\Töflur fyrir vef\"/>
    </mc:Choice>
  </mc:AlternateContent>
  <workbookProtection workbookPassword="D462" lockStructure="1"/>
  <bookViews>
    <workbookView xWindow="480" yWindow="120" windowWidth="10380" windowHeight="5265"/>
  </bookViews>
  <sheets>
    <sheet name="Tafla" sheetId="1" r:id="rId1"/>
  </sheets>
  <calcPr calcId="171027"/>
</workbook>
</file>

<file path=xl/calcChain.xml><?xml version="1.0" encoding="utf-8"?>
<calcChain xmlns="http://schemas.openxmlformats.org/spreadsheetml/2006/main">
  <c r="E5" i="1" l="1"/>
  <c r="D52" i="1" l="1"/>
  <c r="F52" i="1"/>
  <c r="C41" i="1" l="1"/>
  <c r="C40" i="1" s="1"/>
  <c r="D41" i="1"/>
  <c r="D40" i="1" s="1"/>
  <c r="B41" i="1"/>
  <c r="B40" i="1" s="1"/>
  <c r="B33" i="1"/>
  <c r="C33" i="1"/>
  <c r="D33" i="1"/>
  <c r="C17" i="1"/>
  <c r="D17" i="1"/>
  <c r="B17" i="1"/>
  <c r="C14" i="1"/>
  <c r="D14" i="1"/>
  <c r="B14" i="1"/>
  <c r="C11" i="1"/>
  <c r="D11" i="1"/>
  <c r="B11" i="1"/>
  <c r="C6" i="1"/>
  <c r="D6" i="1"/>
  <c r="B6" i="1"/>
  <c r="D5" i="1" l="1"/>
  <c r="C5" i="1"/>
  <c r="C52" i="1" s="1"/>
  <c r="B5" i="1"/>
  <c r="B52" i="1" s="1"/>
  <c r="E7" i="1"/>
  <c r="E8" i="1"/>
  <c r="F8" i="1" s="1"/>
  <c r="E9" i="1"/>
  <c r="F9" i="1" s="1"/>
  <c r="E10" i="1"/>
  <c r="F10" i="1" s="1"/>
  <c r="E12" i="1"/>
  <c r="E13" i="1"/>
  <c r="F13" i="1" s="1"/>
  <c r="E15" i="1"/>
  <c r="E16" i="1"/>
  <c r="F16" i="1" s="1"/>
  <c r="E18" i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4" i="1"/>
  <c r="E35" i="1"/>
  <c r="F35" i="1" s="1"/>
  <c r="E36" i="1"/>
  <c r="F36" i="1" s="1"/>
  <c r="E37" i="1"/>
  <c r="F37" i="1" s="1"/>
  <c r="E38" i="1"/>
  <c r="F38" i="1" s="1"/>
  <c r="E39" i="1"/>
  <c r="F39" i="1" s="1"/>
  <c r="E42" i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3" i="1"/>
  <c r="F53" i="1" s="1"/>
  <c r="D51" i="1" l="1"/>
  <c r="C51" i="1"/>
  <c r="F15" i="1"/>
  <c r="E14" i="1"/>
  <c r="F14" i="1" s="1"/>
  <c r="F42" i="1"/>
  <c r="E41" i="1"/>
  <c r="F41" i="1" s="1"/>
  <c r="F34" i="1"/>
  <c r="E33" i="1"/>
  <c r="F33" i="1" s="1"/>
  <c r="F18" i="1"/>
  <c r="E17" i="1"/>
  <c r="F17" i="1" s="1"/>
  <c r="F12" i="1"/>
  <c r="E11" i="1"/>
  <c r="F11" i="1" s="1"/>
  <c r="F7" i="1"/>
  <c r="E6" i="1"/>
  <c r="F6" i="1" s="1"/>
  <c r="B51" i="1"/>
  <c r="E40" i="1" l="1"/>
  <c r="F40" i="1" s="1"/>
  <c r="F5" i="1"/>
  <c r="E51" i="1" l="1"/>
  <c r="F51" i="1" s="1"/>
  <c r="E52" i="1"/>
</calcChain>
</file>

<file path=xl/sharedStrings.xml><?xml version="1.0" encoding="utf-8"?>
<sst xmlns="http://schemas.openxmlformats.org/spreadsheetml/2006/main" count="57" uniqueCount="57">
  <si>
    <t>Rekstrargrunnur, m.kr.</t>
  </si>
  <si>
    <t>Skatttekjur</t>
  </si>
  <si>
    <t>Skattar á tekjur og hagnað</t>
  </si>
  <si>
    <t>Tekjuskattur, einstaklingar</t>
  </si>
  <si>
    <t>Tekjuskattur, lögaðilar</t>
  </si>
  <si>
    <t>Sérstakur fjársýsluskattur</t>
  </si>
  <si>
    <t>Fjármagnstekjuskattur</t>
  </si>
  <si>
    <t>Skattar á launagr. og vinnuafl</t>
  </si>
  <si>
    <t>Fjársýsluskattur</t>
  </si>
  <si>
    <t>Aðrir skattar á launagreiðslur og vinnuafl</t>
  </si>
  <si>
    <t xml:space="preserve">Eignarskattar </t>
  </si>
  <si>
    <t>Aðrir eignarskattar</t>
  </si>
  <si>
    <t xml:space="preserve">Skattar á vöru og þjónustu </t>
  </si>
  <si>
    <t xml:space="preserve">Virðisaukaskattur </t>
  </si>
  <si>
    <t>Stimpilgjöld</t>
  </si>
  <si>
    <t xml:space="preserve">Vörugjöld af ökutækjum </t>
  </si>
  <si>
    <t>Vörugjöld af bensíni</t>
  </si>
  <si>
    <t>Kolefnisgjald</t>
  </si>
  <si>
    <t>Olíugjald</t>
  </si>
  <si>
    <t>Áfengisgjald</t>
  </si>
  <si>
    <t>Tóbaksgjald</t>
  </si>
  <si>
    <t>Önnur vörugjöld</t>
  </si>
  <si>
    <t>Sértækir þjónustuskattar</t>
  </si>
  <si>
    <t>Kílómetragjald</t>
  </si>
  <si>
    <t>Bifreiðagjald</t>
  </si>
  <si>
    <t>Aðrir neyslu og leyfisskattar</t>
  </si>
  <si>
    <t xml:space="preserve">Tollar og aðflutningsgjöld </t>
  </si>
  <si>
    <t>Aðrir skattar</t>
  </si>
  <si>
    <t>Bankaskattur</t>
  </si>
  <si>
    <t>Gjald í framkvæmdasjóð aldraðra</t>
  </si>
  <si>
    <t>Útvarpsgjald</t>
  </si>
  <si>
    <t>Ýmsir aðrir skattar</t>
  </si>
  <si>
    <t>Tryggingagjöld</t>
  </si>
  <si>
    <t>Fjárframlög</t>
  </si>
  <si>
    <t>Aðrar tekjur</t>
  </si>
  <si>
    <t>Eignatekjur</t>
  </si>
  <si>
    <t>Vaxtatekjur</t>
  </si>
  <si>
    <t>Arður og hluti af tekjum ríkisfyrirtækja</t>
  </si>
  <si>
    <t>Veiðigjald</t>
  </si>
  <si>
    <t>Aðrar eignatekjur</t>
  </si>
  <si>
    <t>Sala á vöru og þjónustu</t>
  </si>
  <si>
    <t>Sektir og skaðabætur</t>
  </si>
  <si>
    <t>Fjármagnstilfærslur</t>
  </si>
  <si>
    <t>Ýmsar tekjur</t>
  </si>
  <si>
    <t>Sala eigna</t>
  </si>
  <si>
    <t>Heildartekjur ríkissjóðs</t>
  </si>
  <si>
    <t>þ.a. skatttekjur og tryggingagjöld</t>
  </si>
  <si>
    <t>Sjóðshreyfing</t>
  </si>
  <si>
    <t>Skipting tekna ríkissjóðs</t>
  </si>
  <si>
    <t>Tafla 3</t>
  </si>
  <si>
    <t>br. frá fjárl. m.kr.</t>
  </si>
  <si>
    <t>br. frá fjárl.
%</t>
  </si>
  <si>
    <t>Erfðafjárskattur</t>
  </si>
  <si>
    <t>Fjárlög      2019</t>
  </si>
  <si>
    <t>Áætlun    2019</t>
  </si>
  <si>
    <t>Frumvarp 2020</t>
  </si>
  <si>
    <t>Aðrir umhverfisskattar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</si>
</sst>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@\ *."/>
    <numFmt numFmtId="165" formatCode="#,##0\ \ \ \ "/>
    <numFmt numFmtId="166" formatCode="#,##0.0\ \ \ \ "/>
  </numFmts>
  <fonts count="6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/>
    <xf numFmtId="165" fontId="2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horizontal="left" indent="1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/>
    </xf>
    <xf numFmtId="166" fontId="3" fillId="0" borderId="0" xfId="0" applyNumberFormat="1" applyFont="1"/>
    <xf numFmtId="166" fontId="2" fillId="0" borderId="0" xfId="0" applyNumberFormat="1" applyFont="1"/>
    <xf numFmtId="165" fontId="2" fillId="0" borderId="0" xfId="0" applyNumberFormat="1" applyFont="1" applyFill="1"/>
    <xf numFmtId="165" fontId="3" fillId="0" borderId="0" xfId="0" applyNumberFormat="1" applyFont="1" applyFill="1"/>
    <xf numFmtId="0" fontId="1" fillId="0" borderId="0" xfId="0" applyFont="1" applyFill="1" applyAlignment="1">
      <alignment horizontal="centerContinuous"/>
    </xf>
    <xf numFmtId="0" fontId="2" fillId="0" borderId="1" xfId="0" applyFont="1" applyFill="1" applyBorder="1"/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/>
    <xf numFmtId="0" fontId="1" fillId="0" borderId="0" xfId="0" applyFont="1" applyFill="1"/>
    <xf numFmtId="0" fontId="5" fillId="0" borderId="0" xfId="0" applyFont="1" applyFill="1" applyAlignment="1">
      <alignment horizontal="centerContinuous" vertical="center"/>
    </xf>
    <xf numFmtId="165" fontId="1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9" sqref="J19"/>
    </sheetView>
  </sheetViews>
  <sheetFormatPr defaultColWidth="9.140625" defaultRowHeight="12.75" x14ac:dyDescent="0.2"/>
  <cols>
    <col min="1" max="1" width="35.42578125" style="1" customWidth="1"/>
    <col min="2" max="4" width="8.5703125" style="23" customWidth="1"/>
    <col min="5" max="5" width="9.140625" style="23" customWidth="1"/>
    <col min="6" max="6" width="9.140625" style="1" customWidth="1"/>
    <col min="7" max="7" width="9.140625" style="1"/>
    <col min="8" max="8" width="14.42578125" style="1" customWidth="1"/>
    <col min="9" max="16384" width="9.140625" style="1"/>
  </cols>
  <sheetData>
    <row r="1" spans="1:8" ht="14.25" x14ac:dyDescent="0.2">
      <c r="A1" s="13" t="s">
        <v>49</v>
      </c>
      <c r="B1" s="24" t="s">
        <v>48</v>
      </c>
      <c r="C1" s="19"/>
      <c r="D1" s="19"/>
      <c r="E1" s="19"/>
      <c r="F1" s="12"/>
    </row>
    <row r="2" spans="1:8" ht="3.95" customHeight="1" x14ac:dyDescent="0.2">
      <c r="A2" s="8"/>
      <c r="B2" s="20"/>
      <c r="C2" s="20"/>
      <c r="D2" s="20"/>
      <c r="E2" s="20"/>
      <c r="F2" s="2"/>
    </row>
    <row r="3" spans="1:8" ht="24" x14ac:dyDescent="0.2">
      <c r="A3" s="3" t="s">
        <v>0</v>
      </c>
      <c r="B3" s="21" t="s">
        <v>53</v>
      </c>
      <c r="C3" s="21" t="s">
        <v>54</v>
      </c>
      <c r="D3" s="21" t="s">
        <v>55</v>
      </c>
      <c r="E3" s="21" t="s">
        <v>50</v>
      </c>
      <c r="F3" s="7" t="s">
        <v>51</v>
      </c>
    </row>
    <row r="4" spans="1:8" ht="3.95" customHeight="1" x14ac:dyDescent="0.2">
      <c r="A4" s="4"/>
      <c r="B4" s="22"/>
      <c r="C4" s="22"/>
      <c r="D4" s="22"/>
      <c r="E4" s="22"/>
      <c r="F4" s="4"/>
    </row>
    <row r="5" spans="1:8" s="10" customFormat="1" ht="19.5" customHeight="1" x14ac:dyDescent="0.2">
      <c r="A5" s="6" t="s">
        <v>1</v>
      </c>
      <c r="B5" s="18">
        <f>+B6+B11+B14+B17+B32+B33</f>
        <v>698002.7</v>
      </c>
      <c r="C5" s="18">
        <f t="shared" ref="C5:D5" si="0">+C6+C11+C14+C17+C32+C33</f>
        <v>676682.3</v>
      </c>
      <c r="D5" s="18">
        <f t="shared" si="0"/>
        <v>714911.93232650065</v>
      </c>
      <c r="E5" s="18">
        <f>+E6+E11+E14+E17+E32+E33</f>
        <v>16909.232326500613</v>
      </c>
      <c r="F5" s="15">
        <f>E5/B5*100</f>
        <v>2.4225167505083594</v>
      </c>
      <c r="H5" s="1"/>
    </row>
    <row r="6" spans="1:8" x14ac:dyDescent="0.2">
      <c r="A6" s="5" t="s">
        <v>2</v>
      </c>
      <c r="B6" s="17">
        <f>+SUM(B7:B10)</f>
        <v>313900</v>
      </c>
      <c r="C6" s="17">
        <f t="shared" ref="C6:E6" si="1">+SUM(C7:C10)</f>
        <v>303200</v>
      </c>
      <c r="D6" s="17">
        <f t="shared" si="1"/>
        <v>315800</v>
      </c>
      <c r="E6" s="17">
        <f t="shared" si="1"/>
        <v>1900</v>
      </c>
      <c r="F6" s="16">
        <f>E6/B6*100</f>
        <v>0.60528830837846448</v>
      </c>
    </row>
    <row r="7" spans="1:8" x14ac:dyDescent="0.2">
      <c r="A7" s="11" t="s">
        <v>3</v>
      </c>
      <c r="B7" s="17">
        <v>197100</v>
      </c>
      <c r="C7" s="17">
        <v>195700</v>
      </c>
      <c r="D7" s="17">
        <v>205900</v>
      </c>
      <c r="E7" s="17">
        <f t="shared" ref="E7:E53" si="2">D7-B7</f>
        <v>8800</v>
      </c>
      <c r="F7" s="16">
        <f t="shared" ref="F7:F53" si="3">E7/B7*100</f>
        <v>4.4647387113140535</v>
      </c>
    </row>
    <row r="8" spans="1:8" x14ac:dyDescent="0.2">
      <c r="A8" s="11" t="s">
        <v>4</v>
      </c>
      <c r="B8" s="17">
        <v>75000</v>
      </c>
      <c r="C8" s="17">
        <v>72500</v>
      </c>
      <c r="D8" s="17">
        <v>73500</v>
      </c>
      <c r="E8" s="17">
        <f t="shared" si="2"/>
        <v>-1500</v>
      </c>
      <c r="F8" s="16">
        <f t="shared" si="3"/>
        <v>-2</v>
      </c>
    </row>
    <row r="9" spans="1:8" x14ac:dyDescent="0.2">
      <c r="A9" s="11" t="s">
        <v>5</v>
      </c>
      <c r="B9" s="17">
        <v>3800</v>
      </c>
      <c r="C9" s="17">
        <v>3800</v>
      </c>
      <c r="D9" s="17">
        <v>3900</v>
      </c>
      <c r="E9" s="17">
        <f t="shared" si="2"/>
        <v>100</v>
      </c>
      <c r="F9" s="16">
        <f t="shared" si="3"/>
        <v>2.6315789473684208</v>
      </c>
    </row>
    <row r="10" spans="1:8" x14ac:dyDescent="0.2">
      <c r="A10" s="11" t="s">
        <v>6</v>
      </c>
      <c r="B10" s="17">
        <v>38000</v>
      </c>
      <c r="C10" s="17">
        <v>31200</v>
      </c>
      <c r="D10" s="17">
        <v>32500</v>
      </c>
      <c r="E10" s="17">
        <f t="shared" si="2"/>
        <v>-5500</v>
      </c>
      <c r="F10" s="16">
        <f t="shared" si="3"/>
        <v>-14.473684210526317</v>
      </c>
    </row>
    <row r="11" spans="1:8" x14ac:dyDescent="0.2">
      <c r="A11" s="5" t="s">
        <v>7</v>
      </c>
      <c r="B11" s="17">
        <f>+SUM(B12:B13)</f>
        <v>9033</v>
      </c>
      <c r="C11" s="17">
        <f t="shared" ref="C11:E11" si="4">+SUM(C12:C13)</f>
        <v>8995</v>
      </c>
      <c r="D11" s="17">
        <f t="shared" si="4"/>
        <v>9465</v>
      </c>
      <c r="E11" s="17">
        <f t="shared" si="4"/>
        <v>432</v>
      </c>
      <c r="F11" s="16">
        <f t="shared" si="3"/>
        <v>4.7824642975755562</v>
      </c>
    </row>
    <row r="12" spans="1:8" x14ac:dyDescent="0.2">
      <c r="A12" s="11" t="s">
        <v>8</v>
      </c>
      <c r="B12" s="17">
        <v>3370</v>
      </c>
      <c r="C12" s="17">
        <v>3320</v>
      </c>
      <c r="D12" s="17">
        <v>3410</v>
      </c>
      <c r="E12" s="17">
        <f t="shared" si="2"/>
        <v>40</v>
      </c>
      <c r="F12" s="16">
        <f t="shared" si="3"/>
        <v>1.1869436201780417</v>
      </c>
    </row>
    <row r="13" spans="1:8" x14ac:dyDescent="0.2">
      <c r="A13" s="11" t="s">
        <v>9</v>
      </c>
      <c r="B13" s="17">
        <v>5663</v>
      </c>
      <c r="C13" s="17">
        <v>5675</v>
      </c>
      <c r="D13" s="17">
        <v>6055</v>
      </c>
      <c r="E13" s="17">
        <f t="shared" si="2"/>
        <v>392</v>
      </c>
      <c r="F13" s="16">
        <f t="shared" si="3"/>
        <v>6.9221260815822001</v>
      </c>
    </row>
    <row r="14" spans="1:8" x14ac:dyDescent="0.2">
      <c r="A14" s="5" t="s">
        <v>10</v>
      </c>
      <c r="B14" s="17">
        <f>+SUM(B15:B16)</f>
        <v>6224</v>
      </c>
      <c r="C14" s="17">
        <f t="shared" ref="C14:E14" si="5">+SUM(C15:C16)</f>
        <v>6124</v>
      </c>
      <c r="D14" s="17">
        <f t="shared" si="5"/>
        <v>6456.9760000000006</v>
      </c>
      <c r="E14" s="17">
        <f t="shared" si="5"/>
        <v>232.97600000000011</v>
      </c>
      <c r="F14" s="16">
        <f t="shared" si="3"/>
        <v>3.7431876606683825</v>
      </c>
    </row>
    <row r="15" spans="1:8" x14ac:dyDescent="0.2">
      <c r="A15" s="11" t="s">
        <v>52</v>
      </c>
      <c r="B15" s="17">
        <v>5100</v>
      </c>
      <c r="C15" s="17">
        <v>5000</v>
      </c>
      <c r="D15" s="17">
        <v>5200</v>
      </c>
      <c r="E15" s="17">
        <f t="shared" si="2"/>
        <v>100</v>
      </c>
      <c r="F15" s="16">
        <f t="shared" si="3"/>
        <v>1.9607843137254901</v>
      </c>
    </row>
    <row r="16" spans="1:8" x14ac:dyDescent="0.2">
      <c r="A16" s="11" t="s">
        <v>11</v>
      </c>
      <c r="B16" s="17">
        <v>1124</v>
      </c>
      <c r="C16" s="17">
        <v>1124</v>
      </c>
      <c r="D16" s="17">
        <v>1256.9760000000001</v>
      </c>
      <c r="E16" s="17">
        <f t="shared" si="2"/>
        <v>132.97600000000011</v>
      </c>
      <c r="F16" s="16">
        <f t="shared" si="3"/>
        <v>11.830604982206417</v>
      </c>
    </row>
    <row r="17" spans="1:6" x14ac:dyDescent="0.2">
      <c r="A17" s="5" t="s">
        <v>12</v>
      </c>
      <c r="B17" s="17">
        <f>+SUM(B18:B31)</f>
        <v>347107</v>
      </c>
      <c r="C17" s="17">
        <f t="shared" ref="C17:E17" si="6">+SUM(C18:C31)</f>
        <v>336964.60000000003</v>
      </c>
      <c r="D17" s="17">
        <f t="shared" si="6"/>
        <v>360854.92912650062</v>
      </c>
      <c r="E17" s="17">
        <f t="shared" si="6"/>
        <v>13747.929126500612</v>
      </c>
      <c r="F17" s="16">
        <f t="shared" si="3"/>
        <v>3.9607179130644474</v>
      </c>
    </row>
    <row r="18" spans="1:6" x14ac:dyDescent="0.2">
      <c r="A18" s="11" t="s">
        <v>13</v>
      </c>
      <c r="B18" s="17">
        <v>251300</v>
      </c>
      <c r="C18" s="17">
        <v>243300</v>
      </c>
      <c r="D18" s="17">
        <v>259050</v>
      </c>
      <c r="E18" s="17">
        <f t="shared" si="2"/>
        <v>7750</v>
      </c>
      <c r="F18" s="16">
        <f t="shared" si="3"/>
        <v>3.0839633903700756</v>
      </c>
    </row>
    <row r="19" spans="1:6" x14ac:dyDescent="0.2">
      <c r="A19" s="11" t="s">
        <v>14</v>
      </c>
      <c r="B19" s="17">
        <v>5200</v>
      </c>
      <c r="C19" s="17">
        <v>5120</v>
      </c>
      <c r="D19" s="17">
        <v>5430</v>
      </c>
      <c r="E19" s="17">
        <f t="shared" si="2"/>
        <v>230</v>
      </c>
      <c r="F19" s="16">
        <f t="shared" si="3"/>
        <v>4.4230769230769234</v>
      </c>
    </row>
    <row r="20" spans="1:6" x14ac:dyDescent="0.2">
      <c r="A20" s="11" t="s">
        <v>15</v>
      </c>
      <c r="B20" s="17">
        <v>8900</v>
      </c>
      <c r="C20" s="17">
        <v>7700</v>
      </c>
      <c r="D20" s="17">
        <v>7500</v>
      </c>
      <c r="E20" s="17">
        <f t="shared" si="2"/>
        <v>-1400</v>
      </c>
      <c r="F20" s="16">
        <f t="shared" si="3"/>
        <v>-15.730337078651685</v>
      </c>
    </row>
    <row r="21" spans="1:6" x14ac:dyDescent="0.2">
      <c r="A21" s="11" t="s">
        <v>16</v>
      </c>
      <c r="B21" s="17">
        <v>12900</v>
      </c>
      <c r="C21" s="17">
        <v>12200</v>
      </c>
      <c r="D21" s="17">
        <v>12300</v>
      </c>
      <c r="E21" s="17">
        <f t="shared" si="2"/>
        <v>-600</v>
      </c>
      <c r="F21" s="16">
        <f t="shared" si="3"/>
        <v>-4.6511627906976747</v>
      </c>
    </row>
    <row r="22" spans="1:6" x14ac:dyDescent="0.2">
      <c r="A22" s="11" t="s">
        <v>17</v>
      </c>
      <c r="B22" s="17">
        <v>5980</v>
      </c>
      <c r="C22" s="17">
        <v>5860</v>
      </c>
      <c r="D22" s="17">
        <v>6340</v>
      </c>
      <c r="E22" s="17">
        <f t="shared" si="2"/>
        <v>360</v>
      </c>
      <c r="F22" s="16">
        <f t="shared" si="3"/>
        <v>6.0200668896321075</v>
      </c>
    </row>
    <row r="23" spans="1:6" x14ac:dyDescent="0.2">
      <c r="A23" s="11" t="s">
        <v>18</v>
      </c>
      <c r="B23" s="17">
        <v>12100</v>
      </c>
      <c r="C23" s="17">
        <v>12300</v>
      </c>
      <c r="D23" s="17">
        <v>12600</v>
      </c>
      <c r="E23" s="17">
        <f t="shared" si="2"/>
        <v>500</v>
      </c>
      <c r="F23" s="16">
        <f t="shared" si="3"/>
        <v>4.1322314049586781</v>
      </c>
    </row>
    <row r="24" spans="1:6" x14ac:dyDescent="0.2">
      <c r="A24" s="11" t="s">
        <v>19</v>
      </c>
      <c r="B24" s="17">
        <v>19650</v>
      </c>
      <c r="C24" s="17">
        <v>19390</v>
      </c>
      <c r="D24" s="17">
        <v>20150</v>
      </c>
      <c r="E24" s="17">
        <f t="shared" si="2"/>
        <v>500</v>
      </c>
      <c r="F24" s="16">
        <f t="shared" si="3"/>
        <v>2.5445292620865136</v>
      </c>
    </row>
    <row r="25" spans="1:6" x14ac:dyDescent="0.2">
      <c r="A25" s="11" t="s">
        <v>20</v>
      </c>
      <c r="B25" s="17">
        <v>5800</v>
      </c>
      <c r="C25" s="17">
        <v>6000</v>
      </c>
      <c r="D25" s="17">
        <v>5900</v>
      </c>
      <c r="E25" s="17">
        <f t="shared" si="2"/>
        <v>100</v>
      </c>
      <c r="F25" s="16">
        <f t="shared" si="3"/>
        <v>1.7241379310344827</v>
      </c>
    </row>
    <row r="26" spans="1:6" x14ac:dyDescent="0.2">
      <c r="A26" s="11" t="s">
        <v>56</v>
      </c>
      <c r="B26" s="17">
        <v>4810</v>
      </c>
      <c r="C26" s="17">
        <v>4810</v>
      </c>
      <c r="D26" s="17">
        <v>7212.12</v>
      </c>
      <c r="E26" s="17">
        <f t="shared" si="2"/>
        <v>2402.12</v>
      </c>
      <c r="F26" s="16">
        <f t="shared" si="3"/>
        <v>49.940124740124737</v>
      </c>
    </row>
    <row r="27" spans="1:6" x14ac:dyDescent="0.2">
      <c r="A27" s="11" t="s">
        <v>21</v>
      </c>
      <c r="B27" s="17">
        <v>1937.8</v>
      </c>
      <c r="C27" s="17">
        <v>1979.3999999999999</v>
      </c>
      <c r="D27" s="17">
        <v>2051.9883265006151</v>
      </c>
      <c r="E27" s="17">
        <f t="shared" si="2"/>
        <v>114.18832650061518</v>
      </c>
      <c r="F27" s="16">
        <f t="shared" si="3"/>
        <v>5.8926786304373611</v>
      </c>
    </row>
    <row r="28" spans="1:6" x14ac:dyDescent="0.2">
      <c r="A28" s="11" t="s">
        <v>22</v>
      </c>
      <c r="B28" s="17">
        <v>6721</v>
      </c>
      <c r="C28" s="17">
        <v>6611</v>
      </c>
      <c r="D28" s="17">
        <v>9335.64</v>
      </c>
      <c r="E28" s="17">
        <f t="shared" si="2"/>
        <v>2614.6399999999994</v>
      </c>
      <c r="F28" s="16">
        <f t="shared" si="3"/>
        <v>38.902544264246387</v>
      </c>
    </row>
    <row r="29" spans="1:6" x14ac:dyDescent="0.2">
      <c r="A29" s="11" t="s">
        <v>23</v>
      </c>
      <c r="B29" s="17">
        <v>1250</v>
      </c>
      <c r="C29" s="17">
        <v>1250</v>
      </c>
      <c r="D29" s="17">
        <v>1300</v>
      </c>
      <c r="E29" s="17">
        <f t="shared" si="2"/>
        <v>50</v>
      </c>
      <c r="F29" s="16">
        <f t="shared" si="3"/>
        <v>4</v>
      </c>
    </row>
    <row r="30" spans="1:6" x14ac:dyDescent="0.2">
      <c r="A30" s="11" t="s">
        <v>24</v>
      </c>
      <c r="B30" s="17">
        <v>7650</v>
      </c>
      <c r="C30" s="17">
        <v>7550</v>
      </c>
      <c r="D30" s="17">
        <v>8605</v>
      </c>
      <c r="E30" s="17">
        <f t="shared" si="2"/>
        <v>955</v>
      </c>
      <c r="F30" s="16">
        <f t="shared" si="3"/>
        <v>12.483660130718954</v>
      </c>
    </row>
    <row r="31" spans="1:6" x14ac:dyDescent="0.2">
      <c r="A31" s="11" t="s">
        <v>25</v>
      </c>
      <c r="B31" s="17">
        <v>2908.2</v>
      </c>
      <c r="C31" s="17">
        <v>2894.2</v>
      </c>
      <c r="D31" s="17">
        <v>3080.1807999999996</v>
      </c>
      <c r="E31" s="17">
        <f t="shared" si="2"/>
        <v>171.98079999999982</v>
      </c>
      <c r="F31" s="16">
        <f t="shared" si="3"/>
        <v>5.913651055635782</v>
      </c>
    </row>
    <row r="32" spans="1:6" x14ac:dyDescent="0.2">
      <c r="A32" s="5" t="s">
        <v>26</v>
      </c>
      <c r="B32" s="17">
        <v>3515.7</v>
      </c>
      <c r="C32" s="17">
        <v>3165.7</v>
      </c>
      <c r="D32" s="17">
        <v>3371.3624</v>
      </c>
      <c r="E32" s="17">
        <f t="shared" si="2"/>
        <v>-144.33759999999984</v>
      </c>
      <c r="F32" s="16">
        <f t="shared" si="3"/>
        <v>-4.1055152601188905</v>
      </c>
    </row>
    <row r="33" spans="1:6" x14ac:dyDescent="0.2">
      <c r="A33" s="5" t="s">
        <v>27</v>
      </c>
      <c r="B33" s="17">
        <f>+SUM(B34:B37)</f>
        <v>18223</v>
      </c>
      <c r="C33" s="17">
        <f t="shared" ref="C33:E33" si="7">+SUM(C34:C37)</f>
        <v>18233</v>
      </c>
      <c r="D33" s="17">
        <f t="shared" si="7"/>
        <v>18963.664799999999</v>
      </c>
      <c r="E33" s="17">
        <f t="shared" si="7"/>
        <v>740.66480000000001</v>
      </c>
      <c r="F33" s="16">
        <f t="shared" si="3"/>
        <v>4.0644504197991553</v>
      </c>
    </row>
    <row r="34" spans="1:6" x14ac:dyDescent="0.2">
      <c r="A34" s="11" t="s">
        <v>28</v>
      </c>
      <c r="B34" s="17">
        <v>10100</v>
      </c>
      <c r="C34" s="17">
        <v>10100</v>
      </c>
      <c r="D34" s="17">
        <v>10450</v>
      </c>
      <c r="E34" s="17">
        <f t="shared" si="2"/>
        <v>350</v>
      </c>
      <c r="F34" s="16">
        <f t="shared" si="3"/>
        <v>3.4653465346534658</v>
      </c>
    </row>
    <row r="35" spans="1:6" x14ac:dyDescent="0.2">
      <c r="A35" s="11" t="s">
        <v>29</v>
      </c>
      <c r="B35" s="17">
        <v>2550</v>
      </c>
      <c r="C35" s="17">
        <v>2560</v>
      </c>
      <c r="D35" s="17">
        <v>2660</v>
      </c>
      <c r="E35" s="17">
        <f t="shared" si="2"/>
        <v>110</v>
      </c>
      <c r="F35" s="16">
        <f t="shared" si="3"/>
        <v>4.3137254901960782</v>
      </c>
    </row>
    <row r="36" spans="1:6" x14ac:dyDescent="0.2">
      <c r="A36" s="11" t="s">
        <v>30</v>
      </c>
      <c r="B36" s="17">
        <v>4620</v>
      </c>
      <c r="C36" s="17">
        <v>4620</v>
      </c>
      <c r="D36" s="17">
        <v>4780</v>
      </c>
      <c r="E36" s="17">
        <f t="shared" si="2"/>
        <v>160</v>
      </c>
      <c r="F36" s="16">
        <f t="shared" si="3"/>
        <v>3.4632034632034632</v>
      </c>
    </row>
    <row r="37" spans="1:6" x14ac:dyDescent="0.2">
      <c r="A37" s="11" t="s">
        <v>31</v>
      </c>
      <c r="B37" s="17">
        <v>953</v>
      </c>
      <c r="C37" s="17">
        <v>953</v>
      </c>
      <c r="D37" s="17">
        <v>1073.6648</v>
      </c>
      <c r="E37" s="17">
        <f t="shared" si="2"/>
        <v>120.66480000000001</v>
      </c>
      <c r="F37" s="16">
        <f t="shared" si="3"/>
        <v>12.661573976915005</v>
      </c>
    </row>
    <row r="38" spans="1:6" ht="19.5" customHeight="1" x14ac:dyDescent="0.2">
      <c r="A38" s="6" t="s">
        <v>32</v>
      </c>
      <c r="B38" s="18">
        <v>100847</v>
      </c>
      <c r="C38" s="18">
        <v>100200</v>
      </c>
      <c r="D38" s="18">
        <v>102371</v>
      </c>
      <c r="E38" s="18">
        <f t="shared" si="2"/>
        <v>1524</v>
      </c>
      <c r="F38" s="15">
        <f t="shared" si="3"/>
        <v>1.5112001348577548</v>
      </c>
    </row>
    <row r="39" spans="1:6" ht="19.5" customHeight="1" x14ac:dyDescent="0.2">
      <c r="A39" s="6" t="s">
        <v>33</v>
      </c>
      <c r="B39" s="18">
        <v>5534.1000000000013</v>
      </c>
      <c r="C39" s="18">
        <v>5578.9</v>
      </c>
      <c r="D39" s="18">
        <v>6105.3544000000002</v>
      </c>
      <c r="E39" s="18">
        <f t="shared" si="2"/>
        <v>571.2543999999989</v>
      </c>
      <c r="F39" s="15">
        <f t="shared" si="3"/>
        <v>10.322444480583993</v>
      </c>
    </row>
    <row r="40" spans="1:6" ht="19.5" customHeight="1" x14ac:dyDescent="0.2">
      <c r="A40" s="6" t="s">
        <v>34</v>
      </c>
      <c r="B40" s="18">
        <f>+B41+B46+B47+B48+B49+B50</f>
        <v>87642.099999999991</v>
      </c>
      <c r="C40" s="18">
        <f t="shared" ref="C40:E40" si="8">+C41+C46+C47+C48+C49+C50</f>
        <v>87437.599999999991</v>
      </c>
      <c r="D40" s="18">
        <f t="shared" si="8"/>
        <v>96066.413556349376</v>
      </c>
      <c r="E40" s="18">
        <f t="shared" si="8"/>
        <v>8424.3135563493761</v>
      </c>
      <c r="F40" s="15">
        <f t="shared" si="3"/>
        <v>9.6121767465058205</v>
      </c>
    </row>
    <row r="41" spans="1:6" x14ac:dyDescent="0.2">
      <c r="A41" s="14" t="s">
        <v>35</v>
      </c>
      <c r="B41" s="17">
        <f>+B42+B43+B44+B45</f>
        <v>45086.400000000001</v>
      </c>
      <c r="C41" s="17">
        <f t="shared" ref="C41:E41" si="9">+C42+C43+C44+C45</f>
        <v>45470.600000000006</v>
      </c>
      <c r="D41" s="17">
        <f t="shared" si="9"/>
        <v>53208.518229349385</v>
      </c>
      <c r="E41" s="17">
        <f t="shared" si="9"/>
        <v>8122.1182293493775</v>
      </c>
      <c r="F41" s="16">
        <f t="shared" si="3"/>
        <v>18.014563658551975</v>
      </c>
    </row>
    <row r="42" spans="1:6" x14ac:dyDescent="0.2">
      <c r="A42" s="11" t="s">
        <v>36</v>
      </c>
      <c r="B42" s="17">
        <v>10485.6</v>
      </c>
      <c r="C42" s="17">
        <v>9499.7999999999993</v>
      </c>
      <c r="D42" s="17">
        <v>9332.7078293493723</v>
      </c>
      <c r="E42" s="17">
        <f t="shared" si="2"/>
        <v>-1152.892170650628</v>
      </c>
      <c r="F42" s="16">
        <f t="shared" si="3"/>
        <v>-10.995004297804876</v>
      </c>
    </row>
    <row r="43" spans="1:6" x14ac:dyDescent="0.2">
      <c r="A43" s="11" t="s">
        <v>37</v>
      </c>
      <c r="B43" s="17">
        <v>27450</v>
      </c>
      <c r="C43" s="17">
        <v>29050</v>
      </c>
      <c r="D43" s="17">
        <v>36597.200000000004</v>
      </c>
      <c r="E43" s="17">
        <f t="shared" si="2"/>
        <v>9147.2000000000044</v>
      </c>
      <c r="F43" s="16">
        <f t="shared" si="3"/>
        <v>33.323132969034624</v>
      </c>
    </row>
    <row r="44" spans="1:6" x14ac:dyDescent="0.2">
      <c r="A44" s="11" t="s">
        <v>38</v>
      </c>
      <c r="B44" s="17">
        <v>7033.4</v>
      </c>
      <c r="C44" s="17">
        <v>6803.4</v>
      </c>
      <c r="D44" s="17">
        <v>7153.4288000000006</v>
      </c>
      <c r="E44" s="17">
        <f t="shared" si="2"/>
        <v>120.02880000000096</v>
      </c>
      <c r="F44" s="16">
        <f t="shared" si="3"/>
        <v>1.7065544402422865</v>
      </c>
    </row>
    <row r="45" spans="1:6" x14ac:dyDescent="0.2">
      <c r="A45" s="11" t="s">
        <v>39</v>
      </c>
      <c r="B45" s="17">
        <v>117.4</v>
      </c>
      <c r="C45" s="17">
        <v>117.4</v>
      </c>
      <c r="D45" s="17">
        <v>125.18159999999999</v>
      </c>
      <c r="E45" s="17">
        <f t="shared" si="2"/>
        <v>7.7815999999999832</v>
      </c>
      <c r="F45" s="16">
        <f t="shared" si="3"/>
        <v>6.6282793867120811</v>
      </c>
    </row>
    <row r="46" spans="1:6" x14ac:dyDescent="0.2">
      <c r="A46" s="14" t="s">
        <v>40</v>
      </c>
      <c r="B46" s="17">
        <v>33271.5</v>
      </c>
      <c r="C46" s="17">
        <v>32845.899999999994</v>
      </c>
      <c r="D46" s="17">
        <v>36092.795327</v>
      </c>
      <c r="E46" s="17">
        <f t="shared" si="2"/>
        <v>2821.2953269999998</v>
      </c>
      <c r="F46" s="16">
        <f t="shared" si="3"/>
        <v>8.4796156680642589</v>
      </c>
    </row>
    <row r="47" spans="1:6" x14ac:dyDescent="0.2">
      <c r="A47" s="14" t="s">
        <v>41</v>
      </c>
      <c r="B47" s="17">
        <v>3036.4</v>
      </c>
      <c r="C47" s="17">
        <v>2563.4</v>
      </c>
      <c r="D47" s="17">
        <v>3210.12</v>
      </c>
      <c r="E47" s="17">
        <f t="shared" si="2"/>
        <v>173.7199999999998</v>
      </c>
      <c r="F47" s="16">
        <f t="shared" si="3"/>
        <v>5.7212488473191874</v>
      </c>
    </row>
    <row r="48" spans="1:6" x14ac:dyDescent="0.2">
      <c r="A48" s="14" t="s">
        <v>42</v>
      </c>
      <c r="B48" s="17">
        <v>1404.2000000000003</v>
      </c>
      <c r="C48" s="17">
        <v>1404</v>
      </c>
      <c r="D48" s="17">
        <v>1568.1</v>
      </c>
      <c r="E48" s="17">
        <f t="shared" si="2"/>
        <v>163.89999999999964</v>
      </c>
      <c r="F48" s="16">
        <f t="shared" si="3"/>
        <v>11.6721264777097</v>
      </c>
    </row>
    <row r="49" spans="1:8" x14ac:dyDescent="0.2">
      <c r="A49" s="14" t="s">
        <v>43</v>
      </c>
      <c r="B49" s="17">
        <v>283.60000000000002</v>
      </c>
      <c r="C49" s="17">
        <v>283.7</v>
      </c>
      <c r="D49" s="17">
        <v>313.04000000000002</v>
      </c>
      <c r="E49" s="17">
        <f t="shared" si="2"/>
        <v>29.439999999999998</v>
      </c>
      <c r="F49" s="16">
        <f t="shared" si="3"/>
        <v>10.380818053596613</v>
      </c>
    </row>
    <row r="50" spans="1:8" x14ac:dyDescent="0.2">
      <c r="A50" s="5" t="s">
        <v>44</v>
      </c>
      <c r="B50" s="17">
        <v>4560</v>
      </c>
      <c r="C50" s="17">
        <v>4870</v>
      </c>
      <c r="D50" s="17">
        <v>1673.8400000000001</v>
      </c>
      <c r="E50" s="17">
        <f t="shared" si="2"/>
        <v>-2886.16</v>
      </c>
      <c r="F50" s="16">
        <f t="shared" si="3"/>
        <v>-63.292982456140344</v>
      </c>
    </row>
    <row r="51" spans="1:8" s="10" customFormat="1" ht="19.5" customHeight="1" x14ac:dyDescent="0.2">
      <c r="A51" s="6" t="s">
        <v>45</v>
      </c>
      <c r="B51" s="18">
        <f>+B5+B38+B39+B40</f>
        <v>892025.89999999991</v>
      </c>
      <c r="C51" s="18">
        <f t="shared" ref="C51:E51" si="10">+C5+C38+C39+C40</f>
        <v>869898.8</v>
      </c>
      <c r="D51" s="18">
        <f t="shared" si="10"/>
        <v>919454.70028284995</v>
      </c>
      <c r="E51" s="18">
        <f t="shared" si="10"/>
        <v>27428.800282849988</v>
      </c>
      <c r="F51" s="15">
        <f t="shared" si="3"/>
        <v>3.0748883281135662</v>
      </c>
      <c r="H51" s="1"/>
    </row>
    <row r="52" spans="1:8" x14ac:dyDescent="0.2">
      <c r="A52" s="11" t="s">
        <v>46</v>
      </c>
      <c r="B52" s="17">
        <f>+B5+B38</f>
        <v>798849.7</v>
      </c>
      <c r="C52" s="17">
        <f t="shared" ref="C52:E52" si="11">+C5+C38</f>
        <v>776882.3</v>
      </c>
      <c r="D52" s="17">
        <f>+D5+D38</f>
        <v>817282.93232650065</v>
      </c>
      <c r="E52" s="17">
        <f t="shared" si="11"/>
        <v>18433.232326500613</v>
      </c>
      <c r="F52" s="16">
        <f>E52/B52*100</f>
        <v>2.3074718969664274</v>
      </c>
      <c r="H52" s="10"/>
    </row>
    <row r="53" spans="1:8" ht="19.5" customHeight="1" x14ac:dyDescent="0.2">
      <c r="A53" s="6" t="s">
        <v>47</v>
      </c>
      <c r="B53" s="18">
        <v>907379.7</v>
      </c>
      <c r="C53" s="18">
        <v>882490.9</v>
      </c>
      <c r="D53" s="18">
        <v>913809.98698485002</v>
      </c>
      <c r="E53" s="18">
        <f t="shared" si="2"/>
        <v>6430.2869848500704</v>
      </c>
      <c r="F53" s="15">
        <f t="shared" si="3"/>
        <v>0.708665510684234</v>
      </c>
    </row>
    <row r="54" spans="1:8" ht="3.95" customHeight="1" x14ac:dyDescent="0.2">
      <c r="A54" s="4"/>
      <c r="B54" s="22"/>
      <c r="C54" s="22"/>
      <c r="D54" s="22"/>
      <c r="E54" s="22"/>
      <c r="F54" s="4"/>
    </row>
    <row r="56" spans="1:8" x14ac:dyDescent="0.2">
      <c r="D56" s="17"/>
      <c r="E56" s="17"/>
      <c r="F56" s="9"/>
    </row>
    <row r="57" spans="1:8" x14ac:dyDescent="0.2">
      <c r="C57" s="25"/>
      <c r="D57" s="25"/>
      <c r="E57" s="17"/>
      <c r="F57" s="9"/>
    </row>
    <row r="58" spans="1:8" x14ac:dyDescent="0.2">
      <c r="D58" s="17"/>
      <c r="E58" s="17"/>
      <c r="F58" s="9"/>
    </row>
    <row r="59" spans="1:8" x14ac:dyDescent="0.2">
      <c r="D59" s="17"/>
      <c r="E59" s="17"/>
      <c r="F59" s="9"/>
    </row>
    <row r="60" spans="1:8" x14ac:dyDescent="0.2">
      <c r="D60" s="17"/>
      <c r="E60" s="17"/>
      <c r="F60" s="9"/>
    </row>
    <row r="61" spans="1:8" x14ac:dyDescent="0.2">
      <c r="D61" s="17"/>
      <c r="E61" s="17"/>
      <c r="F61" s="9"/>
    </row>
  </sheetData>
  <phoneticPr fontId="0" type="noConversion"/>
  <pageMargins left="1.0629921259842521" right="1.062992125984252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4AA76E41-EA66-4B6D-B9A1-C583D517679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Íris Sævarsdóttir</dc:creator>
  <cp:lastModifiedBy>Björn Þór Hermannsson</cp:lastModifiedBy>
  <cp:lastPrinted>2019-09-05T13:16:38Z</cp:lastPrinted>
  <dcterms:created xsi:type="dcterms:W3CDTF">1998-08-14T12:45:45Z</dcterms:created>
  <dcterms:modified xsi:type="dcterms:W3CDTF">2019-09-05T13:16:52Z</dcterms:modified>
</cp:coreProperties>
</file>