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showInkAnnotation="0"/>
  <xr:revisionPtr revIDLastSave="0" documentId="13_ncr:1_{4DD5F548-A7BB-4E91-B8F0-A7F7779EEFE3}" xr6:coauthVersionLast="45" xr6:coauthVersionMax="45" xr10:uidLastSave="{00000000-0000-0000-0000-000000000000}"/>
  <bookViews>
    <workbookView xWindow="-120" yWindow="-120" windowWidth="29040" windowHeight="15840" tabRatio="920" xr2:uid="{00000000-000D-0000-FFFF-FFFF00000000}"/>
  </bookViews>
  <sheets>
    <sheet name="Töfluyfirlit" sheetId="1" r:id="rId1"/>
    <sheet name="3-1" sheetId="6" r:id="rId2"/>
    <sheet name="3-2" sheetId="7" r:id="rId3"/>
    <sheet name="3-3" sheetId="8" r:id="rId4"/>
    <sheet name="4-1" sheetId="9" r:id="rId5"/>
    <sheet name="4-2" sheetId="87" r:id="rId6"/>
    <sheet name="4-3" sheetId="10" r:id="rId7"/>
    <sheet name="4-4" sheetId="88" r:id="rId8"/>
    <sheet name="5_1-1" sheetId="12" r:id="rId9"/>
    <sheet name="5_1-2" sheetId="72" r:id="rId10"/>
    <sheet name="5_1-3" sheetId="89" r:id="rId11"/>
    <sheet name="5_1-4" sheetId="90" r:id="rId12"/>
    <sheet name="5_1-5" sheetId="91" r:id="rId13"/>
    <sheet name="5_4-1" sheetId="63" r:id="rId14"/>
    <sheet name="5_5-1" sheetId="65" r:id="rId15"/>
    <sheet name="5_6-1" sheetId="66" r:id="rId16"/>
    <sheet name="5_7-1" sheetId="67" r:id="rId17"/>
    <sheet name="6-1" sheetId="69" r:id="rId18"/>
    <sheet name="6-2" sheetId="78" r:id="rId19"/>
    <sheet name="6-3" sheetId="79" r:id="rId20"/>
    <sheet name="6-4" sheetId="80" r:id="rId21"/>
    <sheet name="6-5" sheetId="81" r:id="rId22"/>
    <sheet name="6-6" sheetId="82" r:id="rId23"/>
    <sheet name="6-7" sheetId="77" r:id="rId24"/>
    <sheet name="7-1" sheetId="83" r:id="rId25"/>
    <sheet name="7-2" sheetId="84" r:id="rId26"/>
    <sheet name="8-1" sheetId="85" r:id="rId27"/>
    <sheet name="8-2" sheetId="86" r:id="rId28"/>
    <sheet name="9_3-1" sheetId="73" r:id="rId29"/>
    <sheet name="9_4-1" sheetId="74" r:id="rId30"/>
    <sheet name="9_5-1" sheetId="75" r:id="rId31"/>
    <sheet name="11-1" sheetId="76" r:id="rId32"/>
  </sheets>
  <definedNames>
    <definedName name="Afkoma_ríkissjóðs_breyting_frá_fjármálaáætlun_2022">Töfluyfirlit!$C$4</definedName>
    <definedName name="ar_i_dag">YEAR(TODAY())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B15" i="10"/>
  <c r="C2" i="86" l="1"/>
  <c r="B2" i="86"/>
  <c r="C2" i="77" l="1"/>
  <c r="B2" i="77"/>
  <c r="C2" i="80" l="1"/>
  <c r="B2" i="80"/>
  <c r="D39" i="88" l="1"/>
  <c r="C39" i="88"/>
  <c r="B39" i="88"/>
  <c r="D18" i="88"/>
  <c r="C18" i="88"/>
  <c r="B18" i="88"/>
  <c r="D8" i="88"/>
  <c r="C8" i="88"/>
  <c r="B8" i="88"/>
  <c r="C14" i="10" l="1"/>
  <c r="B14" i="10"/>
  <c r="C9" i="10"/>
  <c r="B9" i="10"/>
</calcChain>
</file>

<file path=xl/sharedStrings.xml><?xml version="1.0" encoding="utf-8"?>
<sst xmlns="http://schemas.openxmlformats.org/spreadsheetml/2006/main" count="939" uniqueCount="515">
  <si>
    <t>Eignarskattar</t>
  </si>
  <si>
    <t>Aðrir skattar</t>
  </si>
  <si>
    <t>Fjármagnstekjuskattur</t>
  </si>
  <si>
    <t>Tekjuskattur lögaðila</t>
  </si>
  <si>
    <t>Tryggingagjöld</t>
  </si>
  <si>
    <t>Tekjuskattur einstaklinga</t>
  </si>
  <si>
    <t>Heildarjöfnuður</t>
  </si>
  <si>
    <t>Frumjöfnuður</t>
  </si>
  <si>
    <t>Samtals</t>
  </si>
  <si>
    <t>1</t>
  </si>
  <si>
    <t>2</t>
  </si>
  <si>
    <t>3</t>
  </si>
  <si>
    <t>4</t>
  </si>
  <si>
    <t>5_1</t>
  </si>
  <si>
    <t>ma.kr.</t>
  </si>
  <si>
    <t>% af VLF</t>
  </si>
  <si>
    <t>Þjóðhagsgrunnur</t>
  </si>
  <si>
    <t>br.</t>
  </si>
  <si>
    <t>Frumtekjur</t>
  </si>
  <si>
    <t>Frumgjöld</t>
  </si>
  <si>
    <t>Vaxtatekjur</t>
  </si>
  <si>
    <t>Vaxtagjöld</t>
  </si>
  <si>
    <t>Vaxtajöfnuður</t>
  </si>
  <si>
    <t>Heildartekjur</t>
  </si>
  <si>
    <t>Heildargjöld</t>
  </si>
  <si>
    <t>Þjóðhagsgrunnur, ma.kr.</t>
  </si>
  <si>
    <t>Skatttekjur</t>
  </si>
  <si>
    <t>Skattar á tekjur og hagnað</t>
  </si>
  <si>
    <t>Skattar á laungreiðslur og vinnuafl</t>
  </si>
  <si>
    <t>Skattar á vöru og þjónustu</t>
  </si>
  <si>
    <t>Skattar á alþjóðaverslun og viðskipti</t>
  </si>
  <si>
    <t>Fjárframlög</t>
  </si>
  <si>
    <t>Aðrar tekjur</t>
  </si>
  <si>
    <t>Eignatekjur</t>
  </si>
  <si>
    <t>þ.a. vaxtatekjur</t>
  </si>
  <si>
    <t>þ.a. arðgreiðslur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</si>
  <si>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</si>
  <si>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</si>
  <si>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</si>
  <si>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</si>
  <si>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</si>
  <si>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</si>
  <si>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</si>
  <si>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Félagslegar tilfærslur til heimila</t>
  </si>
  <si>
    <t>Tilfærsluútgjöld önnur en fjárframlög</t>
  </si>
  <si>
    <t>Fastafjárútgjöld</t>
  </si>
  <si>
    <t>Fjárfesting í efnislegum eignum</t>
  </si>
  <si>
    <t>Afskriftir (-)</t>
  </si>
  <si>
    <t>Arðgreiðslur</t>
  </si>
  <si>
    <t>Skattastyrkir</t>
  </si>
  <si>
    <t>Áætlun</t>
  </si>
  <si>
    <t>Rekstrargrunnur, m.kr.</t>
  </si>
  <si>
    <t>Skattar á launagr. og vinnuafl</t>
  </si>
  <si>
    <t xml:space="preserve">Eignarskattar </t>
  </si>
  <si>
    <t xml:space="preserve">Skattar á vöru og þjónustu </t>
  </si>
  <si>
    <t xml:space="preserve">Tollar og aðflutningsgjöld </t>
  </si>
  <si>
    <t>Arður og hluti af tekjum ríkisft.</t>
  </si>
  <si>
    <t>Aðrar eignatekjur</t>
  </si>
  <si>
    <t>Ýmsar tekjur</t>
  </si>
  <si>
    <t>Heildartekjur ríkissjóðs</t>
  </si>
  <si>
    <t>Arður og hluti af tekjum B-hluta fyrirtækja á rekstrargrunni (m.kr.)</t>
  </si>
  <si>
    <t>Arður</t>
  </si>
  <si>
    <t>Íslandsbanki hf.</t>
  </si>
  <si>
    <t>Landsbankinn hf.</t>
  </si>
  <si>
    <t>Landsvirkjun</t>
  </si>
  <si>
    <t>Aðrir</t>
  </si>
  <si>
    <t>Arður alls</t>
  </si>
  <si>
    <t>Hluti af tekjum B-hluta fyrirtækja</t>
  </si>
  <si>
    <t>ÁTVR</t>
  </si>
  <si>
    <t>Framlag Happdrættis HÍ til Háskóla Íslands</t>
  </si>
  <si>
    <t>Framlag frá Húsnæðissjóði</t>
  </si>
  <si>
    <t>Hluti af tekjum B-hluta fyrirtækja alls</t>
  </si>
  <si>
    <t>Arður og hluti af tekjum B-hluta fyrirtækja alls</t>
  </si>
  <si>
    <t>Skattastyrkir flokkaðir eftir tegund ívilnunar</t>
  </si>
  <si>
    <t>Undanþága frá skattskyldu</t>
  </si>
  <si>
    <t>Frádráttur</t>
  </si>
  <si>
    <t>Frádráttarheimild</t>
  </si>
  <si>
    <t>Lægri skattprósenta</t>
  </si>
  <si>
    <t>Alls</t>
  </si>
  <si>
    <t>Skattastyrkir flokkaðir eftir tegund skatts</t>
  </si>
  <si>
    <t>VSK</t>
  </si>
  <si>
    <t>Vörugjöld og aðrir neysluskattar</t>
  </si>
  <si>
    <t>Skattastyrkir flokkaðir eftir málefnasviði</t>
  </si>
  <si>
    <t>07. Nýsköpun, rannsóknir og þekkingargreinar</t>
  </si>
  <si>
    <t>08. Sveitarfélög og byggðamál</t>
  </si>
  <si>
    <t>09. Almanna- og réttaröryggi</t>
  </si>
  <si>
    <t>11. Samgöngu- og fjarskiptamál</t>
  </si>
  <si>
    <t>12. Landbúnaður</t>
  </si>
  <si>
    <t>14. Ferðaþjónusta</t>
  </si>
  <si>
    <t>17. Umhverfismál</t>
  </si>
  <si>
    <t>18. Menning, listir, íþrótta- og æskulýðsmál</t>
  </si>
  <si>
    <t>20. Framhaldsskólastig</t>
  </si>
  <si>
    <t>21. Háskólastig</t>
  </si>
  <si>
    <t>23. Sjúkrahúsþjónusta</t>
  </si>
  <si>
    <t>27. Örorka og málefni fatlaðs fólks</t>
  </si>
  <si>
    <t>29. Fjölskyldumál</t>
  </si>
  <si>
    <t>30. Vinnumál og atvinnuleysi</t>
  </si>
  <si>
    <t>31. Húsnæðisstuðningur</t>
  </si>
  <si>
    <t>Óflokkað</t>
  </si>
  <si>
    <t>Vegna skattframkvæmdar</t>
  </si>
  <si>
    <t>Alls, % af VLF</t>
  </si>
  <si>
    <t>5_5</t>
  </si>
  <si>
    <t>Hagræn skipting útgjalda</t>
  </si>
  <si>
    <t xml:space="preserve">Breyting
m.kr. </t>
  </si>
  <si>
    <t>Breyting
%</t>
  </si>
  <si>
    <t>Rekstrarframlög</t>
  </si>
  <si>
    <t>Rekstrartilfærslur</t>
  </si>
  <si>
    <t>Fjármagnstilfærslur</t>
  </si>
  <si>
    <r>
      <t>Fjárfestingarframlag</t>
    </r>
    <r>
      <rPr>
        <vertAlign val="superscript"/>
        <sz val="9"/>
        <rFont val="FiraGO Light"/>
        <family val="2"/>
      </rPr>
      <t>²</t>
    </r>
  </si>
  <si>
    <t>Rammasett útgjöld</t>
  </si>
  <si>
    <t xml:space="preserve">Rekstrartekjur </t>
  </si>
  <si>
    <t>Framlag úr ríkissjóði</t>
  </si>
  <si>
    <t>Viðskiptahreyfingar</t>
  </si>
  <si>
    <t>Samtals fjármögnun</t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</si>
  <si>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Án verðlagshækkana</t>
    </r>
  </si>
  <si>
    <t>Bygging nýs Landspítala</t>
  </si>
  <si>
    <t xml:space="preserve"> </t>
  </si>
  <si>
    <t>Samgöngumannvirki</t>
  </si>
  <si>
    <t>Rannsóknir, nýsköpun og skapandi greinar</t>
  </si>
  <si>
    <t>Nýbyggingar og meiri háttar endurbætur</t>
  </si>
  <si>
    <t>Stafrænt Ísland og upplýsingatækniverkefni</t>
  </si>
  <si>
    <t>Orkuskipti, grænar lausnir og umhverfismál</t>
  </si>
  <si>
    <t>Viðhald og endurbætur fasteigna</t>
  </si>
  <si>
    <t>Önnur innviðaverkefni</t>
  </si>
  <si>
    <t>Annað</t>
  </si>
  <si>
    <t>5_6</t>
  </si>
  <si>
    <t>5_7</t>
  </si>
  <si>
    <t>Verðlagsbreytingar</t>
  </si>
  <si>
    <t>Samningar</t>
  </si>
  <si>
    <t>útgjöld
ma.kr.</t>
  </si>
  <si>
    <t>Launabreytingar</t>
  </si>
  <si>
    <t>Endurmat á launaforsendum fjárlaga fyrri ára</t>
  </si>
  <si>
    <t>Almennar verðlagsbreytingar</t>
  </si>
  <si>
    <t>Gengisbreytingar</t>
  </si>
  <si>
    <t>Hækkun atvinnuleysisbóta og bóta almannatrygginga</t>
  </si>
  <si>
    <t>br. frá fjármála-áætlun
m.kr.</t>
  </si>
  <si>
    <t>breyting
%</t>
  </si>
  <si>
    <t>01 Alþingi og eftirlitsstofnanir þess</t>
  </si>
  <si>
    <t>02 Dómstólar</t>
  </si>
  <si>
    <t>03 Æðsta stjórnsýsla</t>
  </si>
  <si>
    <t>04 Utanríkismál</t>
  </si>
  <si>
    <t>05 Skatta-, eigna- og fjármálaumsýsla</t>
  </si>
  <si>
    <t>06 Hagskýrslugerð og grunnskrár</t>
  </si>
  <si>
    <t>07 Nýsköpun, rannsóknir og þekkingargreinar</t>
  </si>
  <si>
    <t>08 Sveitarfélög og byggðamál</t>
  </si>
  <si>
    <t>09 Almanna- og réttaröryggi</t>
  </si>
  <si>
    <t>10 Rétt. einstakl., trúmál og stjórnsýsla dómsmála</t>
  </si>
  <si>
    <t>11 Samgöngu- og fjarskiptamál</t>
  </si>
  <si>
    <t>12 Landbúnaður</t>
  </si>
  <si>
    <t>13 Sjávarútvegur og fiskeldi</t>
  </si>
  <si>
    <t>14 Ferðaþjónusta</t>
  </si>
  <si>
    <t>15 Orkumál</t>
  </si>
  <si>
    <t>16 Markaðseftirlit, neytendamál og stj.sýsla atv.mála</t>
  </si>
  <si>
    <t>17 Umhverfismál</t>
  </si>
  <si>
    <t>18 Menning, listir, íþrótta- og æskulýðsmál</t>
  </si>
  <si>
    <t>19 Fjölmiðlun</t>
  </si>
  <si>
    <t>20 Framhaldsskólastig</t>
  </si>
  <si>
    <t>21 Háskólastig</t>
  </si>
  <si>
    <t>22 Önnur skólastig og stjórns. mennta- og menn.mála</t>
  </si>
  <si>
    <t>23 Sjúkrahúsþjónusta</t>
  </si>
  <si>
    <t>24 Heilbrigðisþjónusta utan sjúkrahúsa</t>
  </si>
  <si>
    <t>25 Hjúkrunar- og endurhæfingarþjónusta</t>
  </si>
  <si>
    <t>26 Lyf og lækningavörur</t>
  </si>
  <si>
    <t>27 Örorka og málefni fatlaðs fólks</t>
  </si>
  <si>
    <t>28 Málefni aldraðra</t>
  </si>
  <si>
    <t>29 Fjölskyldumál</t>
  </si>
  <si>
    <t>30 Vinnumarkaður og atvinnuleysi</t>
  </si>
  <si>
    <t>31 Húsnæðisstuðningur</t>
  </si>
  <si>
    <t>32 Lýðheilsa og stjórnsýsla velferðarmála</t>
  </si>
  <si>
    <t>34 Almennur varasjóður og sértækar fjárráðstafanir</t>
  </si>
  <si>
    <t>35 Alþjóðleg þróunarsamvinna</t>
  </si>
  <si>
    <t>Liðir utan ramma²</t>
  </si>
  <si>
    <t>Áb.</t>
  </si>
  <si>
    <t>Fj. samn.</t>
  </si>
  <si>
    <t>Rekstrar- og þjónustusamningar</t>
  </si>
  <si>
    <t>UTN</t>
  </si>
  <si>
    <t>FJR</t>
  </si>
  <si>
    <t>DMR</t>
  </si>
  <si>
    <t>MRN</t>
  </si>
  <si>
    <t>HRN</t>
  </si>
  <si>
    <t>Samtals rekstrar- og þjónustusamningar</t>
  </si>
  <si>
    <t>Styrktar- og samstarfssamningar</t>
  </si>
  <si>
    <t>FOR</t>
  </si>
  <si>
    <t>Samtals styrktar- og samstarfssamningar</t>
  </si>
  <si>
    <t>Samtals skuldbindandi samningar</t>
  </si>
  <si>
    <t>Hlutfall af frumútgjöldum</t>
  </si>
  <si>
    <t>Ýmis verkefni á vegum ríkisins:</t>
  </si>
  <si>
    <t>Bygging hjúkrunarheimila</t>
  </si>
  <si>
    <t>Ofanflóðasjóður</t>
  </si>
  <si>
    <t>Frumgjöld samkvæmt GFS - staðli</t>
  </si>
  <si>
    <t>FRN</t>
  </si>
  <si>
    <t>Varasjóðir málaflokka</t>
  </si>
  <si>
    <t>02.20 Héraðsdómstólar</t>
  </si>
  <si>
    <t>04.10 Utanríkisþjónusta og stjórnsýsla utanríkismála</t>
  </si>
  <si>
    <t>05.10 Skattar og innheimta</t>
  </si>
  <si>
    <t>05.20 Eignaumsýsla ríkisins</t>
  </si>
  <si>
    <t>05.30 Fjármálaumsýsla ríkisins</t>
  </si>
  <si>
    <t>05.40 Stjórnsýsla ríkisfjármála</t>
  </si>
  <si>
    <t>07.20 Nýsköpun, samkeppni og þekkingargreinar</t>
  </si>
  <si>
    <t>09.10 Löggæsla</t>
  </si>
  <si>
    <t>09.20 Landhelgi</t>
  </si>
  <si>
    <t>10.40 Stjórnsýsla dómsmálaráðuneytis</t>
  </si>
  <si>
    <t>11.10 Samgöngur</t>
  </si>
  <si>
    <t>13.10 Stjórnun sjávarútvegs og fiskeldis</t>
  </si>
  <si>
    <t>13.20 Rannsóknir, þróun og nýsköpun í sjávarútvegi</t>
  </si>
  <si>
    <t>16.10 Markaðseftirlit og neytendamál</t>
  </si>
  <si>
    <t>17.10 Náttúruvernd, skógrækt og landgræðsla</t>
  </si>
  <si>
    <t>17.20 Rannsóknir og vöktun á náttúru Íslands</t>
  </si>
  <si>
    <t>17.50 Stjórnsýsla umhverfismála</t>
  </si>
  <si>
    <t>18.10 Safnamál</t>
  </si>
  <si>
    <t>18.20 Menningarstofnanir</t>
  </si>
  <si>
    <t>18.30 Menningarsjóðir</t>
  </si>
  <si>
    <t>20.10 Framhaldsskólar</t>
  </si>
  <si>
    <t>21.10 Háskólar og rannsóknastarfsemi</t>
  </si>
  <si>
    <t>23.10 Sérhæfð sjúkrahúsþjónusta</t>
  </si>
  <si>
    <t>23.20 Almenn sjúkrahúsþjónusta</t>
  </si>
  <si>
    <t>24.10 Heilsugæsla</t>
  </si>
  <si>
    <t>24.30 Sjúkraþjálfun, iðjuþjálfun og talþjálfun</t>
  </si>
  <si>
    <t>24.40 Sjúkraflutningar</t>
  </si>
  <si>
    <t>25.20 Endurhæfingarþjónusta</t>
  </si>
  <si>
    <t>29.40 Annar stuðningur við fjölskyldur og börn</t>
  </si>
  <si>
    <t>29.60 Bætur vegna veikinda og slysa</t>
  </si>
  <si>
    <t>30.20 Vinnumarkaður</t>
  </si>
  <si>
    <t>32.10 Lýðheilsa, forvarnir og eftirlit</t>
  </si>
  <si>
    <t>32.30 Stjórnsýsla heilbrigðismála</t>
  </si>
  <si>
    <t>32.40 Stjórnsýsla félagsmála</t>
  </si>
  <si>
    <t>Eftirstöðvar ríkisábyrgða</t>
  </si>
  <si>
    <t>af heild</t>
  </si>
  <si>
    <t>ÍL-sjóður</t>
  </si>
  <si>
    <t>Landsvirkjun hf.</t>
  </si>
  <si>
    <t>Lánasjóður íslenskra námsmanna</t>
  </si>
  <si>
    <t>Byggðastofnun</t>
  </si>
  <si>
    <t>Viðbótar- og stuðningslán</t>
  </si>
  <si>
    <t>Icelandair hf.</t>
  </si>
  <si>
    <t xml:space="preserve">Annað </t>
  </si>
  <si>
    <t>Ríkisábyrgðir</t>
  </si>
  <si>
    <t>Í milljörðum króna</t>
  </si>
  <si>
    <t>Sjóðstreymi ríkissjóðs (A1-hluta), m.kr.</t>
  </si>
  <si>
    <t>Handbært fé frá rekstri</t>
  </si>
  <si>
    <t>Fjárfestingarhreyfingar</t>
  </si>
  <si>
    <t>Fjárfesting</t>
  </si>
  <si>
    <t>Sala eigna</t>
  </si>
  <si>
    <t>Veitt löng lán</t>
  </si>
  <si>
    <t>Innheimtar afborganir af veittum lánum</t>
  </si>
  <si>
    <t>Móttekinn arður</t>
  </si>
  <si>
    <t>Fyrirframgreiðsla til LSR</t>
  </si>
  <si>
    <t>Eiginfjárframlög og hlutabréfakaup</t>
  </si>
  <si>
    <t>Fjárfestingarhreyfingar samtals</t>
  </si>
  <si>
    <t>Hreinn lánsfjárjöfnuður</t>
  </si>
  <si>
    <t>Fjármögnunarhreyfingar</t>
  </si>
  <si>
    <t>Tekin langtímalán</t>
  </si>
  <si>
    <t>Þar af innlend</t>
  </si>
  <si>
    <t>Afborganir af teknum lánum</t>
  </si>
  <si>
    <t>Þar af innlendar</t>
  </si>
  <si>
    <t>Fjármögnunarhreyfingar samtals</t>
  </si>
  <si>
    <t>Breyting á handbæru fé</t>
  </si>
  <si>
    <t>Stöðutölur í m.kr. á verðlagi í lok hvers árs</t>
  </si>
  <si>
    <t>Skuldir ríkissjóðs</t>
  </si>
  <si>
    <t>Ríkisbréf, ríkisvíxlar og spariskírteini</t>
  </si>
  <si>
    <t>Aðrir innlendir aðilar</t>
  </si>
  <si>
    <t>Erlend lán</t>
  </si>
  <si>
    <t>Áfallnir ógjaldfallnir vextir</t>
  </si>
  <si>
    <t>Kröfur ríkissjóðs</t>
  </si>
  <si>
    <t>Veitt lán</t>
  </si>
  <si>
    <t>Viðskiptareikningur, nettó</t>
  </si>
  <si>
    <t>Hreinar lántökur ríkissjóðs</t>
  </si>
  <si>
    <t>Handbært fé vegna gjaldeyrisvaraforða</t>
  </si>
  <si>
    <t>Handbært fé, annað, nettó</t>
  </si>
  <si>
    <t>Hrein staða ríkissjóðs</t>
  </si>
  <si>
    <t>Hlutafé, eignarhlutir, stofnfé og stöðugleikaframlög</t>
  </si>
  <si>
    <t>Hrein staða ríkissjóðs að teknu tilliti til eigna</t>
  </si>
  <si>
    <t>Skuldir ríkissjóðs m.v. skuldareglu</t>
  </si>
  <si>
    <t>Í hlutfalli af VLF (%)</t>
  </si>
  <si>
    <t>Ný flokkun</t>
  </si>
  <si>
    <t>RÚV ohf.</t>
  </si>
  <si>
    <t>Rammasett útgjöld breyting frá fjármálaáætlun</t>
  </si>
  <si>
    <t xml:space="preserve">br. 
m.kr. </t>
  </si>
  <si>
    <t>br. 
%</t>
  </si>
  <si>
    <t>5</t>
  </si>
  <si>
    <t>6</t>
  </si>
  <si>
    <t>7</t>
  </si>
  <si>
    <t>Samstæðuyfirlit A-hluta í heild</t>
  </si>
  <si>
    <t>Ríkisaðilar</t>
  </si>
  <si>
    <t>B</t>
  </si>
  <si>
    <t>C</t>
  </si>
  <si>
    <t>A-3</t>
  </si>
  <si>
    <t>Neyðarlínan ohf.</t>
  </si>
  <si>
    <t>A-2</t>
  </si>
  <si>
    <t>Nýr landspítali ohf.</t>
  </si>
  <si>
    <t>Menntasjóður</t>
  </si>
  <si>
    <t>Sítus ehf.</t>
  </si>
  <si>
    <t>HS sjóður</t>
  </si>
  <si>
    <t>Tæknigarður ehf.</t>
  </si>
  <si>
    <t>Vísindagarðurinn ehf.</t>
  </si>
  <si>
    <t>Vísindagarðar HÍ ehf.</t>
  </si>
  <si>
    <t>Náttúruhamfaratr. Íslands</t>
  </si>
  <si>
    <t>Öryggisfjarskipti ehf.</t>
  </si>
  <si>
    <t>Leigufélagið Bríet ehf.</t>
  </si>
  <si>
    <t>Ríkisútvarpið ohf.</t>
  </si>
  <si>
    <t>Eignahlutir ehf.</t>
  </si>
  <si>
    <t>Betri samgöngur ohf.</t>
  </si>
  <si>
    <t>Harpa ohf.</t>
  </si>
  <si>
    <t>Tæknisetur ehf.</t>
  </si>
  <si>
    <t>Nýr</t>
  </si>
  <si>
    <t>Þróunarfélag Kefl.flugv.ehf.</t>
  </si>
  <si>
    <t>Fjárföng ehf.</t>
  </si>
  <si>
    <t>Landskerfi bókasafna</t>
  </si>
  <si>
    <t>Fasteignir Háskóla Íslands ehf.</t>
  </si>
  <si>
    <t>Rannsókna- og háskólanet Ísl.</t>
  </si>
  <si>
    <t>Eignar-hluti</t>
  </si>
  <si>
    <t>Skuldir</t>
  </si>
  <si>
    <t>Eignir</t>
  </si>
  <si>
    <t>Tekjur</t>
  </si>
  <si>
    <t>Gjöld</t>
  </si>
  <si>
    <t>Hagnaður</t>
  </si>
  <si>
    <t>Húsnæðissjóður</t>
  </si>
  <si>
    <t>ÍL sjóður</t>
  </si>
  <si>
    <t>Menntasjóður námsmanna</t>
  </si>
  <si>
    <t>Hagnaður / Tap</t>
  </si>
  <si>
    <t>Veitt langtímalán</t>
  </si>
  <si>
    <t xml:space="preserve"> - þar af hlutdeildarlán</t>
  </si>
  <si>
    <t>Breyting</t>
  </si>
  <si>
    <t>Rekstraráætlun:</t>
  </si>
  <si>
    <t>Rekstrartekjur</t>
  </si>
  <si>
    <t>Rekstrargjöld</t>
  </si>
  <si>
    <t>Fjármunatekjur</t>
  </si>
  <si>
    <t>Fjármagnsgjöld</t>
  </si>
  <si>
    <t>Framlög í afskriftasjóð útlána</t>
  </si>
  <si>
    <t>Hagnaður (-tap) af reglulegri starfsemi</t>
  </si>
  <si>
    <t>Framlag til rekstrar úr ríkissjóði</t>
  </si>
  <si>
    <t>Fengin framlög og óreglulegar tekjur</t>
  </si>
  <si>
    <t>Veitt framlög og óregluleg gjöld</t>
  </si>
  <si>
    <t>Hagnaður (-tap)</t>
  </si>
  <si>
    <t>Sjóðstreymi:</t>
  </si>
  <si>
    <t>Rekstrarliðir sem ekki hafa áhrif á handbært fé</t>
  </si>
  <si>
    <t>Breytingar á rekstrartengdum eignum og skuldum</t>
  </si>
  <si>
    <t>Afborganir af veittum löngum lánum</t>
  </si>
  <si>
    <t>Veitt stutt lán</t>
  </si>
  <si>
    <t>Varanlegir rekstrarfjármunir, nettó</t>
  </si>
  <si>
    <t>Ávöxtunarsamningar og áhættufjármunir, nettó</t>
  </si>
  <si>
    <t>Fjárfestingarhreyfingar, samtals</t>
  </si>
  <si>
    <t>Tekin löng lán</t>
  </si>
  <si>
    <t>Afborganir af teknum löngum lánum</t>
  </si>
  <si>
    <t>Stofnframlög</t>
  </si>
  <si>
    <t>Arðgreiðsla í ríkissjóð</t>
  </si>
  <si>
    <t>Handbært fé í ársbyrjun</t>
  </si>
  <si>
    <t>Handbært fé í árslok</t>
  </si>
  <si>
    <t>Betri samgöngur</t>
  </si>
  <si>
    <t>Eignarhlutir ehf.</t>
  </si>
  <si>
    <t>Landskerfi bókasafna hf.</t>
  </si>
  <si>
    <t>Lindarhvoll ehf.</t>
  </si>
  <si>
    <t>Nýr Landspítali ohf.</t>
  </si>
  <si>
    <t>Rannsókna- og háskólanet Ísl. hf.</t>
  </si>
  <si>
    <t>Fjárfesting, nettó</t>
  </si>
  <si>
    <t>Fjármagnsjöfnuður</t>
  </si>
  <si>
    <t>Tekjuskattur</t>
  </si>
  <si>
    <t>Þjóðhagsgrunnur, m.kr.</t>
  </si>
  <si>
    <t>A1-hluti</t>
  </si>
  <si>
    <t>A2-hluti</t>
  </si>
  <si>
    <t>A3-hluti</t>
  </si>
  <si>
    <t>Innbyrðis viðskipti</t>
  </si>
  <si>
    <t>Samstæða</t>
  </si>
  <si>
    <t>Heildarútgjöld</t>
  </si>
  <si>
    <t>Reikn.
2020</t>
  </si>
  <si>
    <t>Frá erlendum aðilum</t>
  </si>
  <si>
    <t>Frá alþjóðastofnunum</t>
  </si>
  <si>
    <t>Frá opinberum aðilum</t>
  </si>
  <si>
    <t>Til alþjóðastofnana</t>
  </si>
  <si>
    <t>Til almannatrygginga</t>
  </si>
  <si>
    <t>Til sveitarfélaga</t>
  </si>
  <si>
    <t>Arður til ríkissjóðs</t>
  </si>
  <si>
    <t>Fyrirtæki</t>
  </si>
  <si>
    <t xml:space="preserve">  Happdrætti Háskóla Íslands</t>
  </si>
  <si>
    <t xml:space="preserve">  Áfengis- og tóbaksverslun ríkisins</t>
  </si>
  <si>
    <t xml:space="preserve">  Íslenskar orkurannsóknir</t>
  </si>
  <si>
    <t>Sjóðir</t>
  </si>
  <si>
    <t xml:space="preserve">  Nýsköpunarsjóður atvinnulífsins</t>
  </si>
  <si>
    <t xml:space="preserve">  Kría-sjóður</t>
  </si>
  <si>
    <t>Greitt til Háskóla Íslands</t>
  </si>
  <si>
    <t>Fjárfestingarframlög og fjármagnstilfærslur, ma.kr.</t>
  </si>
  <si>
    <t>Fjárfestingar- og uppbyggingarátak 2021-2023¹</t>
  </si>
  <si>
    <t xml:space="preserve">Endurgreiðslur á skatti til fyrirtækja v. rannsókna- og þróunarkostnaðar </t>
  </si>
  <si>
    <r>
      <rPr>
        <vertAlign val="superscript"/>
        <sz val="9"/>
        <rFont val="FiraGO Light"/>
        <family val="2"/>
      </rPr>
      <t>1</t>
    </r>
    <r>
      <rPr>
        <sz val="9"/>
        <rFont val="FiraGO Light"/>
        <family val="2"/>
      </rPr>
      <t xml:space="preserve"> Tölur miða við Fjármálaáætlun 2022-2026 en einstaka verkefni geta hliðrast til í tíma</t>
    </r>
  </si>
  <si>
    <t>Fjárlagafrumvarp fyrir árið 2023</t>
  </si>
  <si>
    <t>Afkoma ríkissjóðs breyting frá fjármálaáætlun 2023</t>
  </si>
  <si>
    <t>Fjármála-áætlun
2023</t>
  </si>
  <si>
    <t>Frumvarp
2023</t>
  </si>
  <si>
    <t>Afkomuhorfur 2022</t>
  </si>
  <si>
    <t>Fjárlög
2022</t>
  </si>
  <si>
    <t>Áætlun
2022</t>
  </si>
  <si>
    <t>Afkoma ríkissjóðs breyting frá fjárlögum 2022</t>
  </si>
  <si>
    <r>
      <rPr>
        <vertAlign val="superscript"/>
        <sz val="9"/>
        <rFont val="FiraGO Light"/>
        <family val="2"/>
      </rPr>
      <t>1</t>
    </r>
    <r>
      <rPr>
        <sz val="9"/>
        <rFont val="FiraGO Light"/>
        <family val="2"/>
      </rPr>
      <t xml:space="preserve"> Framsetning ríkisreiknings (IPSAS-staðall) er aðlöguð að framsetningu fjárlaga (GFS-staðall). Sjá séryfirlit 9 á bls. 167 í ríkisreikningi 2021.</t>
    </r>
  </si>
  <si>
    <r>
      <t xml:space="preserve">2021 </t>
    </r>
    <r>
      <rPr>
        <b/>
        <vertAlign val="superscript"/>
        <sz val="9"/>
        <color rgb="FF003D85"/>
        <rFont val="FiraGO Light"/>
        <family val="2"/>
      </rPr>
      <t>1</t>
    </r>
  </si>
  <si>
    <t>Endurmat 2022</t>
  </si>
  <si>
    <t>Frumvarp 2023</t>
  </si>
  <si>
    <r>
      <t xml:space="preserve">Tekjuáhrif helstu skattabreytinga á ríkissjóð 2023, ma.kr. </t>
    </r>
    <r>
      <rPr>
        <b/>
        <vertAlign val="superscript"/>
        <sz val="9"/>
        <color rgb="FF003D85"/>
        <rFont val="FiraGO Light"/>
        <family val="2"/>
      </rPr>
      <t>1</t>
    </r>
  </si>
  <si>
    <t>Lögfestar breytingar</t>
  </si>
  <si>
    <t>Rafmagnsbílum sem hljóta VSK-ívilnun fjölgað úr 15 þús. í 20 þús.</t>
  </si>
  <si>
    <t>Ólögfestar breytingar</t>
  </si>
  <si>
    <t>Breytingar á vörugjaldi á ökutæki</t>
  </si>
  <si>
    <t>Breytingar á bifreiðagjaldi</t>
  </si>
  <si>
    <t>Varaflugvallagjald tekið upp</t>
  </si>
  <si>
    <t>Breytingar á verðmætagjaldi sjókvíaeldis</t>
  </si>
  <si>
    <t>Hækkun lágmarks endurgreiðslu VSK til erl. ferðamanna ("tax free")</t>
  </si>
  <si>
    <t>Hækkun áfengis- og tóbaksgjalds í tollfrjálsum verslunum</t>
  </si>
  <si>
    <t>Gjöld hækkuð í samræmi við áætlaða verðbólgu í árslok (7,7%)</t>
  </si>
  <si>
    <t>þ.a. krónutölugjöld</t>
  </si>
  <si>
    <t>þ.a. nefskattar</t>
  </si>
  <si>
    <t>þ.a. aukatekjur</t>
  </si>
  <si>
    <t>Lögfestar og ólögfestar breytingar samtals</t>
  </si>
  <si>
    <t>1. Fjárhæðir tákna áhrif hverrar kerfisbreytingar í samanburði við óbreytt kerfi á árinu 2023. Fjárhæðir eru með hliðaráhrifum á virðisaukaskatt. Vert er að árétta að tekjuáhrif af breytingum á krónutölugjöldum, nefsköttum og aukatekjum eru reiknuð m.v. óbreytt gjöld.</t>
  </si>
  <si>
    <t>Tekjuáætlun 2021-2023</t>
  </si>
  <si>
    <t>Aðgerðir</t>
  </si>
  <si>
    <t>Áætlun 2022</t>
  </si>
  <si>
    <t>Áætlun 2023</t>
  </si>
  <si>
    <t>Tekjur af arði frá félögum eru settar fram samkvæmt GFS-staðlinum. Á rekstrargrunni er arðgreiðsla tekjufærð að því marki sem hún er ekki umfram hlutdeild ríkisins í áætluðum hagnaði af reglulegri starfsemi félags. Á greiðslugrunni er arðgreiðslan færð til fulls, óháð hagnaði félags. Í áætlun fyrir árin 2022 og 2023 eru arðgreiðslur ekki umfram hagnað af reglulegri starfsemi og tekjur því hinar sömu á rekstrargrunni og greiðslugrunni.</t>
  </si>
  <si>
    <t xml:space="preserve">  og framlög til Jöfnunarsjóðs sveitarfélaga.</t>
  </si>
  <si>
    <t>Fjárfestingar 2023</t>
  </si>
  <si>
    <t xml:space="preserve">
2023</t>
  </si>
  <si>
    <t>Framkvæmdir á Alþingisreit</t>
  </si>
  <si>
    <t>Félagslegar aðgerðir</t>
  </si>
  <si>
    <t>Aðgerðir gegn þenslu</t>
  </si>
  <si>
    <t>Aðgerðir vegna félags- og heilsufarlegra áhrifa kórónuveirufaraldurs</t>
  </si>
  <si>
    <t>m.kr.</t>
  </si>
  <si>
    <t>22 Önnur skólastig og stjórnsýsla mennta- og barnamála</t>
  </si>
  <si>
    <t>Aðgerðir á útgjaldahlið til að draga úr þenslu í hagkerfinu</t>
  </si>
  <si>
    <t>Hliðrun framkvæmda</t>
  </si>
  <si>
    <t>Aukið aðhald á málefnasvið</t>
  </si>
  <si>
    <t>Aukið útgjaldasvigrúm frestast</t>
  </si>
  <si>
    <t>Lækkun ferðakostnaðar gerð varanleg</t>
  </si>
  <si>
    <t>Samtals rammasett útgjöld á verðlagi 2022</t>
  </si>
  <si>
    <t>Liðir utan ramma³</t>
  </si>
  <si>
    <t>Launa- og verðlagsbætur 2023</t>
  </si>
  <si>
    <t>Heildargjöld samkvæmt GFS - staðli</t>
  </si>
  <si>
    <t>5_4</t>
  </si>
  <si>
    <t>Verðlagsbreytingar fjárlagafrumvarpsins 2023</t>
  </si>
  <si>
    <t>Launabætur settar á almennan varasjóð</t>
  </si>
  <si>
    <t>HVIN</t>
  </si>
  <si>
    <t>IRN</t>
  </si>
  <si>
    <t>MAR</t>
  </si>
  <si>
    <t>MVF</t>
  </si>
  <si>
    <t>URN</t>
  </si>
  <si>
    <t>Fjárlög
2022
m.kr.</t>
  </si>
  <si>
    <t>Frumvarp 2023
m.kr.</t>
  </si>
  <si>
    <t>22.30 Stjórnsýsla mennta- og barnamála</t>
  </si>
  <si>
    <t>Flokkun ríkisaðila 2023</t>
  </si>
  <si>
    <t>Núv.</t>
  </si>
  <si>
    <t>flokkun</t>
  </si>
  <si>
    <t>Var</t>
  </si>
  <si>
    <t>Yfirlit ársreikninga A2 2023</t>
  </si>
  <si>
    <t>Lykilstærðir A2 2023</t>
  </si>
  <si>
    <t>Heildaryfirlit A2 2023</t>
  </si>
  <si>
    <t>Yfirlit ársreikninga A3 2023</t>
  </si>
  <si>
    <t>Lykilstærðir A3 2023</t>
  </si>
  <si>
    <t>Heildaryfirlit A3 2023</t>
  </si>
  <si>
    <t>Samstæðuyfirlit A-hluta í heild 2020-2023</t>
  </si>
  <si>
    <t>Ríkisreikningur 2021, m.kr.</t>
  </si>
  <si>
    <t>Eigið fé 31.12.21</t>
  </si>
  <si>
    <t>10.000*</t>
  </si>
  <si>
    <t>14.291**</t>
  </si>
  <si>
    <t xml:space="preserve"> - þar af til lögaðila</t>
  </si>
  <si>
    <t xml:space="preserve"> - þar af húsnæðislán til einstaklinga</t>
  </si>
  <si>
    <t>Náttúruhamfaratryggingar Íslands</t>
  </si>
  <si>
    <t>*Hámarks endurlán frá ríkissjóði skv. 5. gr. þessa frumvarps. **Styrkir meðtaldir.</t>
  </si>
  <si>
    <t>Afskiftir</t>
  </si>
  <si>
    <t>-</t>
  </si>
  <si>
    <t>Þróunarfél. Keflavíkurflugv. ehf.</t>
  </si>
  <si>
    <t>Hagn./Tap</t>
  </si>
  <si>
    <t>Fjárfesting nettó</t>
  </si>
  <si>
    <t>Fasteignir Háskóla Íslands</t>
  </si>
  <si>
    <t>Kadeco</t>
  </si>
  <si>
    <t>Leigufélagið Bríet</t>
  </si>
  <si>
    <t>Rúv</t>
  </si>
  <si>
    <t>Harpa</t>
  </si>
  <si>
    <t>Vísindagarðurinn</t>
  </si>
  <si>
    <t>Brb.
2021</t>
  </si>
  <si>
    <t>Heildaryfirlit B hluta 2023</t>
  </si>
  <si>
    <t>Lykilstærðir 2023</t>
  </si>
  <si>
    <t>Framlög í afskriftasjóð</t>
  </si>
  <si>
    <t>Sjóðstreymi</t>
  </si>
  <si>
    <t>Lánveitingar</t>
  </si>
  <si>
    <t>9_3</t>
  </si>
  <si>
    <t>9_4</t>
  </si>
  <si>
    <t>9_5</t>
  </si>
  <si>
    <t>Vegna eiginfjárframlags til fjármálastofnana</t>
  </si>
  <si>
    <t>Önnur erlend lán</t>
  </si>
  <si>
    <t>Heimild</t>
  </si>
  <si>
    <t>Horfur</t>
  </si>
  <si>
    <t>Fasteignafélag Háskóla Íslands ehf.</t>
  </si>
  <si>
    <t>Lánveitingar, samtals</t>
  </si>
  <si>
    <t>F2 2022</t>
  </si>
  <si>
    <r>
      <t>Frumvarp</t>
    </r>
    <r>
      <rPr>
        <vertAlign val="superscript"/>
        <sz val="9"/>
        <color rgb="FF003D85"/>
        <rFont val="FiraGO Light"/>
        <family val="2"/>
      </rPr>
      <t xml:space="preserve">1
</t>
    </r>
    <r>
      <rPr>
        <b/>
        <sz val="9"/>
        <color rgb="FF003D85"/>
        <rFont val="FiraGO Light"/>
        <family val="2"/>
      </rPr>
      <t>2023</t>
    </r>
  </si>
  <si>
    <t>Aðrir liðir utan ramma³</t>
  </si>
  <si>
    <t>Fjárlög¹
2022</t>
  </si>
  <si>
    <t>Frumvarp²
2023</t>
  </si>
  <si>
    <t>Aðlögun frumgjalda að GFS staðli⁴</t>
  </si>
  <si>
    <t>Aðlögun vaxtagjalda að GFS staðli⁵</t>
  </si>
  <si>
    <r>
      <rPr>
        <vertAlign val="superscript"/>
        <sz val="8"/>
        <rFont val="FiraGO Light"/>
        <family val="2"/>
      </rPr>
      <t>¹</t>
    </r>
    <r>
      <rPr>
        <sz val="8"/>
        <rFont val="FiraGO Light"/>
        <family val="2"/>
      </rPr>
      <t xml:space="preserve"> Fjárlög 2022 og fjáraukalög 2022 um breytta skipan Stjórnarráðsins</t>
    </r>
  </si>
  <si>
    <t>² Án launa- og verðlagsbreytinga.</t>
  </si>
  <si>
    <r>
      <rPr>
        <vertAlign val="superscript"/>
        <sz val="8"/>
        <rFont val="FiraGO Light"/>
        <family val="2"/>
      </rPr>
      <t xml:space="preserve">³ </t>
    </r>
    <r>
      <rPr>
        <sz val="8"/>
        <rFont val="FiraGO Light"/>
        <family val="2"/>
      </rPr>
      <t>Liðir sem falla utan ramma málefnasviða að frátöldum vaxtagjöldum eru eftirfarandi: ríkisábyrgðir, lífeyrisskuldbindingar, Atvinnuleysistryggingasjóður og framlög til Jöfnunarsjóðs sveitarfélaga.</t>
    </r>
  </si>
  <si>
    <t xml:space="preserve">⁴ Hér er um að ræða aðlaganir vegna meðferðar lífeyrisskuldbindinga og afskriftir skattkrafna. Þá er einnig um að ræða aðlaganir vegna innbyrðis viðskipta milli A-hluta aðila, svo sem Ríkiskaup, þannig að ekki komi til tvítalninga útgjalda. </t>
  </si>
  <si>
    <t>⁵ Reiknuð vaxtagjöld vegna ófjármagnaðra lífeyrisskuldbindinga.</t>
  </si>
  <si>
    <r>
      <t>Rammi
fjármálaáætl.
2023</t>
    </r>
    <r>
      <rPr>
        <b/>
        <vertAlign val="superscript"/>
        <sz val="9"/>
        <color rgb="FF003D85"/>
        <rFont val="FiraGO Light"/>
        <family val="2"/>
      </rPr>
      <t>¹</t>
    </r>
  </si>
  <si>
    <r>
      <t>Rammi
frumvarp
2023</t>
    </r>
    <r>
      <rPr>
        <b/>
        <vertAlign val="superscript"/>
        <sz val="9"/>
        <color rgb="FF003D85"/>
        <rFont val="Calibri"/>
        <family val="2"/>
      </rPr>
      <t>2</t>
    </r>
  </si>
  <si>
    <t>16 Markaðseftirlit og neytendamál</t>
  </si>
  <si>
    <t>31 Húsnæðis-og skipulagsmál</t>
  </si>
  <si>
    <t>33 Fjármagnskostnaður, ábyrgðir og lífeyrisskuldbindi</t>
  </si>
  <si>
    <r>
      <t>Aðlögun frumgjalda að GFS staðli</t>
    </r>
    <r>
      <rPr>
        <sz val="9"/>
        <rFont val="Calibri"/>
        <family val="2"/>
      </rPr>
      <t>³</t>
    </r>
  </si>
  <si>
    <r>
      <t>Aðlögun vaxtagjalda að GFS staðli</t>
    </r>
    <r>
      <rPr>
        <sz val="9"/>
        <rFont val="Calibri"/>
        <family val="2"/>
      </rPr>
      <t>⁴</t>
    </r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</si>
  <si>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Framsetning tekur mið af breyttri skipan stjórnarráðsins</t>
    </r>
  </si>
  <si>
    <r>
      <rPr>
        <vertAlign val="superscript"/>
        <sz val="8"/>
        <rFont val="FiraGO Light"/>
        <family val="2"/>
      </rPr>
      <t>2</t>
    </r>
    <r>
      <rPr>
        <sz val="8"/>
        <rFont val="FiraGO Light"/>
        <family val="2"/>
      </rPr>
      <t xml:space="preserve"> Án launa- og verðlagsbreytinga.</t>
    </r>
  </si>
  <si>
    <r>
      <rPr>
        <vertAlign val="superscript"/>
        <sz val="8"/>
        <rFont val="FiraGO Light"/>
        <family val="2"/>
      </rPr>
      <t xml:space="preserve">3 </t>
    </r>
    <r>
      <rPr>
        <sz val="8"/>
        <rFont val="FiraGO Light"/>
        <family val="2"/>
      </rPr>
      <t xml:space="preserve">Liðir sem falla utan ramma málefnasviða eru eftirfarandi: vaxtagjöld ríkissjóðs, ríkisábyrgðir, lífeyrisskuldbindingar, Atvinnuleysistryggingasjóður og framlög til Jöfnunarsjóðs sveitarfélaga. </t>
    </r>
  </si>
  <si>
    <r>
      <rPr>
        <vertAlign val="superscript"/>
        <sz val="8"/>
        <rFont val="FiraGO Light"/>
        <family val="2"/>
      </rPr>
      <t>4</t>
    </r>
    <r>
      <rPr>
        <sz val="8"/>
        <rFont val="FiraGO Light"/>
        <family val="2"/>
      </rPr>
      <t xml:space="preserve"> Hér er um að ræða aðlaganir vegna meðferðar lífeyrisskuldbindinga og afskriftir skattkrafna. Þá er einnig um að ræða aðlaganir vegna innbyrðis viðskipta milli A-hluta aðila, svo sem Ríkiskaup, þannig að ekki komi til tvítalninga útgjalda. </t>
    </r>
  </si>
  <si>
    <r>
      <rPr>
        <vertAlign val="superscript"/>
        <sz val="8"/>
        <rFont val="Calibri"/>
        <family val="2"/>
      </rPr>
      <t>5</t>
    </r>
    <r>
      <rPr>
        <sz val="8"/>
        <rFont val="Calibri"/>
        <family val="2"/>
      </rPr>
      <t xml:space="preserve"> </t>
    </r>
    <r>
      <rPr>
        <sz val="8"/>
        <rFont val="FiraGO Light"/>
        <family val="2"/>
      </rPr>
      <t>Reiknuð vaxtagjöld vegna ófjármagnaðra lífeyrisskuldbindinga.</t>
    </r>
  </si>
  <si>
    <t>² Aðrir liðir utan ramma: ríkisábyrgðir, lífeyrisskuldbindingar, Atvinnuleysistryggingasjóður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</si>
</sst>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1" formatCode="_-* #,##0_-;\-* #,##0_-;_-* &quot;-&quot;_-;_-@_-"/>
    <numFmt numFmtId="43" formatCode="_-* #,##0.00_-;\-* #,##0.00_-;_-* &quot;-&quot;??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I_S_K_-;\-* #,##0\ _I_S_K_-;_-* &quot;-&quot;\ _I_S_K_-;_-@_-"/>
    <numFmt numFmtId="167" formatCode="0.0"/>
    <numFmt numFmtId="168" formatCode="0.0%"/>
    <numFmt numFmtId="169" formatCode="#,##0.0"/>
    <numFmt numFmtId="170" formatCode="_-* #,##0.00\ _k_r_._-;\-* #,##0.00\ _k_r_._-;_-* &quot;-&quot;??\ _k_r_._-;_-@_-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\$#,##0\ ;\(\$#,##0\)"/>
    <numFmt numFmtId="177" formatCode="_-[$€-2]* #,##0.00_-;\-[$€-2]* #,##0.00_-;_-[$€-2]* &quot;-&quot;??_-"/>
    <numFmt numFmtId="178" formatCode="_-&quot;¢&quot;* #,##0_-;\-&quot;¢&quot;* #,##0_-;_-&quot;¢&quot;* &quot;-&quot;_-;_-@_-"/>
    <numFmt numFmtId="179" formatCode="_-&quot;¢&quot;* #,##0.00_-;\-&quot;¢&quot;* #,##0.00_-;_-&quot;¢&quot;* &quot;-&quot;??_-;_-@_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0_)"/>
    <numFmt numFmtId="183" formatCode="0.0_*"/>
    <numFmt numFmtId="184" formatCode="0.0\*"/>
    <numFmt numFmtId="185" formatCode="[Black][&gt;0.05]#,##0.0;[Black][&lt;-0.05]\-#,##0.0;;"/>
    <numFmt numFmtId="186" formatCode="[Black][&gt;0.5]#,##0;[Black][&lt;-0.5]\-#,##0;;"/>
    <numFmt numFmtId="187" formatCode="#,##0.0____"/>
    <numFmt numFmtId="188" formatCode="#,##0_*"/>
    <numFmt numFmtId="189" formatCode="#,##0\*"/>
    <numFmt numFmtId="190" formatCode="@__"/>
    <numFmt numFmtId="191" formatCode="\$#,##0.00\ ;\(\$#,##0.00\)"/>
    <numFmt numFmtId="192" formatCode="_-* #,##0\ _k_r_._-;\-* #,##0\ _k_r_._-;_-* &quot;-&quot;\ _k_r_._-;_-@_-"/>
    <numFmt numFmtId="193" formatCode="\-\ \ \ \ \ \ "/>
    <numFmt numFmtId="194" formatCode="@\ *."/>
    <numFmt numFmtId="195" formatCode="#,##0.0\ \ \ \ "/>
    <numFmt numFmtId="196" formatCode="#,##0.0\ \ \ \ \ "/>
    <numFmt numFmtId="197" formatCode="#,##0\ \ \ \ "/>
    <numFmt numFmtId="198" formatCode="#,##0\ \ \ \ \ "/>
    <numFmt numFmtId="199" formatCode="#,##0\ \ \ \ ;\-#,##0\ \ \ \ ;\.\ \ \ \ "/>
    <numFmt numFmtId="200" formatCode="@*."/>
    <numFmt numFmtId="201" formatCode="#,##0.0,"/>
    <numFmt numFmtId="202" formatCode="#,##0,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GO Light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color theme="1"/>
      <name val="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0"/>
      <name val="Tahoma"/>
      <family val="2"/>
    </font>
    <font>
      <sz val="8"/>
      <color indexed="22"/>
      <name val="Arial"/>
      <family val="2"/>
    </font>
    <font>
      <i/>
      <sz val="12"/>
      <color indexed="23"/>
      <name val="Times New Roman"/>
      <family val="2"/>
    </font>
    <font>
      <b/>
      <sz val="12"/>
      <name val="Times New Roman"/>
      <family val="1"/>
    </font>
    <font>
      <sz val="12"/>
      <color indexed="17"/>
      <name val="Times New Roman"/>
      <family val="2"/>
    </font>
    <font>
      <sz val="8"/>
      <name val="Arial"/>
      <family val="2"/>
    </font>
    <font>
      <b/>
      <sz val="12"/>
      <color indexed="22"/>
      <name val="Arial"/>
      <family val="2"/>
    </font>
    <font>
      <b/>
      <sz val="8"/>
      <color indexed="22"/>
      <name val="Arial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i/>
      <sz val="8"/>
      <name val="Times New Roman"/>
      <family val="1"/>
    </font>
    <font>
      <sz val="12"/>
      <color indexed="52"/>
      <name val="Times New Roman"/>
      <family val="2"/>
    </font>
    <font>
      <sz val="10"/>
      <color indexed="8"/>
      <name val="MS Sans Serif"/>
      <family val="2"/>
    </font>
    <font>
      <sz val="12"/>
      <color indexed="60"/>
      <name val="Times New Roman"/>
      <family val="2"/>
    </font>
    <font>
      <b/>
      <i/>
      <sz val="16"/>
      <name val="Helv"/>
    </font>
    <font>
      <sz val="12"/>
      <name val="Tms Rmn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sz val="12"/>
      <color indexed="10"/>
      <name val="Times New Roman"/>
      <family val="2"/>
    </font>
    <font>
      <b/>
      <sz val="11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Optima"/>
      <family val="2"/>
    </font>
    <font>
      <sz val="8"/>
      <color indexed="8"/>
      <name val="Times New Roman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FiraGO Light"/>
      <family val="2"/>
    </font>
    <font>
      <sz val="9"/>
      <name val="FiraGO Light"/>
      <family val="2"/>
    </font>
    <font>
      <b/>
      <sz val="9"/>
      <color rgb="FF003D85"/>
      <name val="FiraGO Light"/>
      <family val="2"/>
    </font>
    <font>
      <b/>
      <sz val="9"/>
      <name val="FiraGO Light"/>
      <family val="2"/>
    </font>
    <font>
      <sz val="8"/>
      <name val="FiraGO Light"/>
      <family val="2"/>
    </font>
    <font>
      <b/>
      <vertAlign val="superscript"/>
      <sz val="9"/>
      <color rgb="FF003D85"/>
      <name val="FiraGO Light"/>
      <family val="2"/>
    </font>
    <font>
      <vertAlign val="superscript"/>
      <sz val="9"/>
      <name val="FiraGO Light"/>
      <family val="2"/>
    </font>
    <font>
      <i/>
      <sz val="9"/>
      <name val="FiraGO Light"/>
      <family val="2"/>
    </font>
    <font>
      <vertAlign val="superscript"/>
      <sz val="8"/>
      <name val="FiraGO Light"/>
      <family val="2"/>
    </font>
    <font>
      <sz val="9"/>
      <color theme="1"/>
      <name val="FiraGO Light"/>
      <family val="2"/>
    </font>
    <font>
      <b/>
      <i/>
      <sz val="9"/>
      <name val="FiraGO Light"/>
      <family val="2"/>
    </font>
    <font>
      <sz val="9"/>
      <color rgb="FF003D85"/>
      <name val="FiraGO Light"/>
      <family val="2"/>
    </font>
    <font>
      <u/>
      <sz val="11"/>
      <color theme="10"/>
      <name val="FiraGO Light"/>
      <family val="2"/>
    </font>
    <font>
      <sz val="10"/>
      <color theme="1"/>
      <name val="FiraGO Light"/>
      <family val="2"/>
    </font>
    <font>
      <b/>
      <i/>
      <sz val="9"/>
      <color theme="1"/>
      <name val="FiraGO Light"/>
      <family val="2"/>
    </font>
    <font>
      <b/>
      <sz val="9"/>
      <color theme="1"/>
      <name val="FiraGO Light"/>
      <family val="2"/>
    </font>
    <font>
      <sz val="8"/>
      <color theme="1"/>
      <name val="FiraGO Light"/>
      <family val="2"/>
    </font>
    <font>
      <b/>
      <sz val="8"/>
      <name val="FiraGO Light"/>
      <family val="2"/>
    </font>
    <font>
      <sz val="9"/>
      <name val="FiraGO Light "/>
    </font>
    <font>
      <sz val="11"/>
      <color theme="1"/>
      <name val="FiraGO Light "/>
    </font>
    <font>
      <b/>
      <sz val="9"/>
      <color rgb="FF003D85"/>
      <name val="FiraGO Light "/>
    </font>
    <font>
      <b/>
      <sz val="9"/>
      <name val="FiraGO Light "/>
    </font>
    <font>
      <sz val="8"/>
      <color theme="9"/>
      <name val="FiraGO Light "/>
    </font>
    <font>
      <sz val="11"/>
      <color rgb="FF000000"/>
      <name val="FiraGO Light "/>
    </font>
    <font>
      <vertAlign val="superscript"/>
      <sz val="9"/>
      <color rgb="FF003D85"/>
      <name val="FiraGO Light"/>
      <family val="2"/>
    </font>
    <font>
      <i/>
      <sz val="8"/>
      <name val="FiraGO Light"/>
      <family val="2"/>
    </font>
    <font>
      <b/>
      <sz val="12"/>
      <color theme="1"/>
      <name val="FiraGO Light"/>
      <family val="2"/>
    </font>
    <font>
      <b/>
      <vertAlign val="superscript"/>
      <sz val="9"/>
      <color rgb="FF003D85"/>
      <name val="Calibri"/>
      <family val="2"/>
    </font>
    <font>
      <sz val="9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9"/>
        <bgColor indexed="6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3D85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003D85"/>
      </top>
      <bottom/>
      <diagonal/>
    </border>
  </borders>
  <cellStyleXfs count="244">
    <xf numFmtId="0" fontId="0" fillId="0" borderId="0"/>
    <xf numFmtId="9" fontId="3" fillId="0" borderId="0" applyFont="0" applyFill="0" applyBorder="0" applyAlignment="0" applyProtection="0"/>
    <xf numFmtId="0" fontId="3" fillId="0" borderId="0" applyNumberFormat="0" applyBorder="0" applyAlignment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>
      <alignment wrapText="1"/>
    </xf>
    <xf numFmtId="0" fontId="5" fillId="0" borderId="0"/>
    <xf numFmtId="0" fontId="8" fillId="0" borderId="0"/>
    <xf numFmtId="0" fontId="9" fillId="0" borderId="0"/>
    <xf numFmtId="0" fontId="7" fillId="0" borderId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175" fontId="12" fillId="0" borderId="0" applyFont="0" applyFill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165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21" fillId="0" borderId="0">
      <alignment horizontal="centerContinuous"/>
    </xf>
    <xf numFmtId="0" fontId="22" fillId="4" borderId="0" applyNumberFormat="0" applyBorder="0" applyAlignment="0" applyProtection="0"/>
    <xf numFmtId="38" fontId="23" fillId="2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0" fontId="23" fillId="23" borderId="1" applyNumberFormat="0" applyBorder="0" applyAlignment="0" applyProtection="0"/>
    <xf numFmtId="0" fontId="28" fillId="7" borderId="2" applyNumberFormat="0" applyAlignment="0" applyProtection="0"/>
    <xf numFmtId="0" fontId="29" fillId="0" borderId="0" applyNumberFormat="0" applyBorder="0" applyAlignment="0"/>
    <xf numFmtId="0" fontId="30" fillId="0" borderId="5" applyNumberFormat="0" applyFill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32" fillId="24" borderId="0" applyNumberFormat="0" applyBorder="0" applyAlignment="0" applyProtection="0"/>
    <xf numFmtId="182" fontId="33" fillId="0" borderId="0"/>
    <xf numFmtId="0" fontId="34" fillId="0" borderId="0"/>
    <xf numFmtId="169" fontId="5" fillId="0" borderId="0"/>
    <xf numFmtId="0" fontId="3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1" fillId="0" borderId="0"/>
    <xf numFmtId="0" fontId="7" fillId="0" borderId="0"/>
    <xf numFmtId="0" fontId="5" fillId="0" borderId="0"/>
    <xf numFmtId="0" fontId="9" fillId="0" borderId="0"/>
    <xf numFmtId="0" fontId="11" fillId="0" borderId="0"/>
    <xf numFmtId="0" fontId="7" fillId="0" borderId="0"/>
    <xf numFmtId="0" fontId="37" fillId="0" borderId="0"/>
    <xf numFmtId="0" fontId="7" fillId="0" borderId="0"/>
    <xf numFmtId="0" fontId="38" fillId="0" borderId="0"/>
    <xf numFmtId="0" fontId="9" fillId="0" borderId="0"/>
    <xf numFmtId="169" fontId="5" fillId="0" borderId="0"/>
    <xf numFmtId="169" fontId="5" fillId="0" borderId="0"/>
    <xf numFmtId="0" fontId="38" fillId="0" borderId="0"/>
    <xf numFmtId="0" fontId="1" fillId="0" borderId="0"/>
    <xf numFmtId="0" fontId="9" fillId="0" borderId="0"/>
    <xf numFmtId="0" fontId="7" fillId="0" borderId="0"/>
    <xf numFmtId="0" fontId="5" fillId="0" borderId="0"/>
    <xf numFmtId="0" fontId="9" fillId="0" borderId="0"/>
    <xf numFmtId="0" fontId="9" fillId="0" borderId="0"/>
    <xf numFmtId="0" fontId="7" fillId="0" borderId="0"/>
    <xf numFmtId="169" fontId="5" fillId="0" borderId="0"/>
    <xf numFmtId="0" fontId="13" fillId="25" borderId="6" applyNumberFormat="0" applyFont="0" applyAlignment="0" applyProtection="0"/>
    <xf numFmtId="0" fontId="39" fillId="0" borderId="7"/>
    <xf numFmtId="40" fontId="40" fillId="26" borderId="0">
      <alignment horizontal="right"/>
    </xf>
    <xf numFmtId="0" fontId="41" fillId="26" borderId="8"/>
    <xf numFmtId="183" fontId="11" fillId="0" borderId="0">
      <alignment horizontal="right"/>
    </xf>
    <xf numFmtId="184" fontId="11" fillId="0" borderId="0">
      <alignment horizontal="right"/>
    </xf>
    <xf numFmtId="183" fontId="11" fillId="0" borderId="0">
      <alignment horizontal="right"/>
    </xf>
    <xf numFmtId="183" fontId="10" fillId="0" borderId="0">
      <alignment horizontal="right"/>
    </xf>
    <xf numFmtId="10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3" fontId="37" fillId="0" borderId="0" applyFont="0" applyFill="0" applyBorder="0" applyAlignment="0" applyProtection="0"/>
    <xf numFmtId="187" fontId="5" fillId="0" borderId="0" applyFill="0" applyBorder="0" applyAlignment="0">
      <alignment horizontal="centerContinuous"/>
    </xf>
    <xf numFmtId="188" fontId="11" fillId="0" borderId="0">
      <alignment horizontal="right"/>
    </xf>
    <xf numFmtId="189" fontId="11" fillId="0" borderId="0"/>
    <xf numFmtId="188" fontId="11" fillId="0" borderId="0">
      <alignment horizontal="right"/>
    </xf>
    <xf numFmtId="188" fontId="11" fillId="0" borderId="0">
      <alignment horizontal="right"/>
    </xf>
    <xf numFmtId="0" fontId="29" fillId="0" borderId="0">
      <alignment horizontal="left" vertical="top"/>
    </xf>
    <xf numFmtId="188" fontId="10" fillId="0" borderId="0"/>
    <xf numFmtId="2" fontId="7" fillId="0" borderId="0" applyFill="0" applyBorder="0" applyProtection="0">
      <alignment horizontal="right"/>
    </xf>
    <xf numFmtId="0" fontId="42" fillId="27" borderId="0" applyNumberFormat="0" applyBorder="0" applyProtection="0">
      <alignment horizontal="right"/>
    </xf>
    <xf numFmtId="0" fontId="42" fillId="27" borderId="0" applyNumberFormat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14" fontId="43" fillId="28" borderId="9" applyProtection="0">
      <alignment horizontal="left"/>
    </xf>
    <xf numFmtId="0" fontId="44" fillId="27" borderId="9" applyNumberFormat="0" applyProtection="0">
      <alignment horizontal="left"/>
    </xf>
    <xf numFmtId="0" fontId="7" fillId="0" borderId="0" applyNumberFormat="0"/>
    <xf numFmtId="0" fontId="23" fillId="0" borderId="0"/>
    <xf numFmtId="0" fontId="45" fillId="0" borderId="0" applyNumberFormat="0" applyFill="0" applyBorder="0" applyAlignment="0" applyProtection="0"/>
    <xf numFmtId="0" fontId="19" fillId="0" borderId="10" applyNumberFormat="0" applyFont="0" applyFill="0" applyAlignment="0" applyProtection="0"/>
    <xf numFmtId="3" fontId="10" fillId="0" borderId="0" applyAlignment="0">
      <alignment horizontal="right"/>
    </xf>
    <xf numFmtId="190" fontId="11" fillId="0" borderId="0">
      <alignment horizontal="right"/>
    </xf>
    <xf numFmtId="0" fontId="46" fillId="0" borderId="0" applyNumberFormat="0" applyFill="0" applyBorder="0" applyAlignment="0" applyProtection="0"/>
    <xf numFmtId="0" fontId="47" fillId="0" borderId="0" applyNumberFormat="0"/>
    <xf numFmtId="0" fontId="48" fillId="0" borderId="0" applyProtection="0"/>
    <xf numFmtId="191" fontId="48" fillId="0" borderId="0" applyProtection="0"/>
    <xf numFmtId="0" fontId="49" fillId="0" borderId="0" applyProtection="0"/>
    <xf numFmtId="0" fontId="50" fillId="0" borderId="0" applyProtection="0"/>
    <xf numFmtId="0" fontId="48" fillId="0" borderId="11" applyProtection="0"/>
    <xf numFmtId="0" fontId="48" fillId="0" borderId="0"/>
    <xf numFmtId="10" fontId="48" fillId="0" borderId="0" applyProtection="0"/>
    <xf numFmtId="0" fontId="48" fillId="0" borderId="0"/>
    <xf numFmtId="2" fontId="48" fillId="0" borderId="0" applyProtection="0"/>
    <xf numFmtId="4" fontId="48" fillId="0" borderId="0" applyProtection="0"/>
    <xf numFmtId="165" fontId="1" fillId="0" borderId="0" applyFont="0" applyFill="0" applyBorder="0" applyAlignment="0" applyProtection="0"/>
    <xf numFmtId="3" fontId="9" fillId="0" borderId="0">
      <protection locked="0"/>
    </xf>
    <xf numFmtId="3" fontId="11" fillId="0" borderId="0">
      <alignment wrapText="1"/>
    </xf>
    <xf numFmtId="0" fontId="5" fillId="0" borderId="0"/>
    <xf numFmtId="0" fontId="51" fillId="0" borderId="0"/>
    <xf numFmtId="0" fontId="1" fillId="0" borderId="0"/>
    <xf numFmtId="0" fontId="7" fillId="0" borderId="0"/>
    <xf numFmtId="0" fontId="52" fillId="0" borderId="0"/>
    <xf numFmtId="0" fontId="52" fillId="0" borderId="0"/>
    <xf numFmtId="0" fontId="7" fillId="0" borderId="0"/>
    <xf numFmtId="0" fontId="52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3" fillId="0" borderId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5" fillId="0" borderId="0"/>
    <xf numFmtId="169" fontId="5" fillId="0" borderId="0"/>
    <xf numFmtId="0" fontId="11" fillId="0" borderId="0"/>
    <xf numFmtId="9" fontId="55" fillId="0" borderId="0" applyFont="0" applyFill="0" applyBorder="0" applyAlignment="0" applyProtection="0"/>
    <xf numFmtId="0" fontId="57" fillId="0" borderId="0"/>
    <xf numFmtId="3" fontId="5" fillId="0" borderId="0"/>
    <xf numFmtId="9" fontId="7" fillId="0" borderId="0" applyFont="0" applyFill="0" applyBorder="0" applyAlignment="0" applyProtection="0"/>
    <xf numFmtId="192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1" fillId="0" borderId="0"/>
    <xf numFmtId="0" fontId="51" fillId="0" borderId="0"/>
    <xf numFmtId="0" fontId="51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54" fillId="0" borderId="0"/>
    <xf numFmtId="9" fontId="1" fillId="0" borderId="0" applyFont="0" applyFill="0" applyBorder="0" applyAlignment="0" applyProtection="0"/>
    <xf numFmtId="3" fontId="5" fillId="0" borderId="0"/>
    <xf numFmtId="169" fontId="5" fillId="0" borderId="0"/>
    <xf numFmtId="0" fontId="1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60" fillId="0" borderId="0" xfId="0" applyFont="1"/>
    <xf numFmtId="0" fontId="60" fillId="29" borderId="13" xfId="0" applyFont="1" applyFill="1" applyBorder="1"/>
    <xf numFmtId="0" fontId="60" fillId="29" borderId="13" xfId="0" applyFont="1" applyFill="1" applyBorder="1" applyAlignment="1">
      <alignment horizontal="center"/>
    </xf>
    <xf numFmtId="0" fontId="61" fillId="29" borderId="0" xfId="0" applyFont="1" applyFill="1"/>
    <xf numFmtId="0" fontId="61" fillId="29" borderId="12" xfId="0" applyFont="1" applyFill="1" applyBorder="1"/>
    <xf numFmtId="0" fontId="62" fillId="29" borderId="0" xfId="0" applyFont="1" applyFill="1"/>
    <xf numFmtId="0" fontId="62" fillId="29" borderId="0" xfId="0" applyFont="1" applyFill="1" applyAlignment="1">
      <alignment horizontal="center"/>
    </xf>
    <xf numFmtId="194" fontId="62" fillId="29" borderId="0" xfId="0" applyNumberFormat="1" applyFont="1" applyFill="1"/>
    <xf numFmtId="197" fontId="62" fillId="29" borderId="0" xfId="0" applyNumberFormat="1" applyFont="1" applyFill="1" applyAlignment="1">
      <alignment horizontal="center"/>
    </xf>
    <xf numFmtId="167" fontId="62" fillId="29" borderId="0" xfId="175" applyNumberFormat="1" applyFont="1" applyFill="1" applyAlignment="1">
      <alignment horizontal="center"/>
    </xf>
    <xf numFmtId="194" fontId="60" fillId="29" borderId="0" xfId="0" applyNumberFormat="1" applyFont="1" applyFill="1" applyAlignment="1">
      <alignment horizontal="left" indent="1"/>
    </xf>
    <xf numFmtId="197" fontId="60" fillId="29" borderId="0" xfId="0" applyNumberFormat="1" applyFont="1" applyFill="1" applyAlignment="1">
      <alignment horizontal="center"/>
    </xf>
    <xf numFmtId="167" fontId="60" fillId="29" borderId="0" xfId="175" applyNumberFormat="1" applyFont="1" applyFill="1" applyAlignment="1">
      <alignment horizontal="center"/>
    </xf>
    <xf numFmtId="194" fontId="62" fillId="29" borderId="0" xfId="0" applyNumberFormat="1" applyFont="1" applyFill="1" applyAlignment="1">
      <alignment horizontal="left"/>
    </xf>
    <xf numFmtId="194" fontId="60" fillId="29" borderId="0" xfId="0" applyNumberFormat="1" applyFont="1" applyFill="1" applyAlignment="1">
      <alignment horizontal="left" indent="2"/>
    </xf>
    <xf numFmtId="0" fontId="60" fillId="29" borderId="12" xfId="0" applyFont="1" applyFill="1" applyBorder="1"/>
    <xf numFmtId="0" fontId="60" fillId="29" borderId="12" xfId="0" applyFont="1" applyFill="1" applyBorder="1" applyAlignment="1">
      <alignment horizontal="center"/>
    </xf>
    <xf numFmtId="0" fontId="61" fillId="29" borderId="12" xfId="0" applyFont="1" applyFill="1" applyBorder="1" applyAlignment="1">
      <alignment wrapText="1"/>
    </xf>
    <xf numFmtId="0" fontId="60" fillId="29" borderId="0" xfId="0" applyFont="1" applyFill="1"/>
    <xf numFmtId="0" fontId="66" fillId="29" borderId="0" xfId="0" applyFont="1" applyFill="1"/>
    <xf numFmtId="194" fontId="60" fillId="29" borderId="0" xfId="0" applyNumberFormat="1" applyFont="1" applyFill="1" applyAlignment="1">
      <alignment horizontal="left"/>
    </xf>
    <xf numFmtId="198" fontId="60" fillId="29" borderId="0" xfId="0" applyNumberFormat="1" applyFont="1" applyFill="1" applyAlignment="1">
      <alignment horizontal="right"/>
    </xf>
    <xf numFmtId="198" fontId="62" fillId="29" borderId="0" xfId="0" applyNumberFormat="1" applyFont="1" applyFill="1" applyAlignment="1">
      <alignment horizontal="right"/>
    </xf>
    <xf numFmtId="198" fontId="60" fillId="29" borderId="0" xfId="0" applyNumberFormat="1" applyFont="1" applyFill="1" applyAlignment="1">
      <alignment vertical="center"/>
    </xf>
    <xf numFmtId="198" fontId="60" fillId="29" borderId="0" xfId="0" applyNumberFormat="1" applyFont="1" applyFill="1"/>
    <xf numFmtId="198" fontId="62" fillId="29" borderId="0" xfId="0" applyNumberFormat="1" applyFont="1" applyFill="1"/>
    <xf numFmtId="194" fontId="62" fillId="29" borderId="12" xfId="0" applyNumberFormat="1" applyFont="1" applyFill="1" applyBorder="1"/>
    <xf numFmtId="198" fontId="62" fillId="29" borderId="12" xfId="0" applyNumberFormat="1" applyFont="1" applyFill="1" applyBorder="1"/>
    <xf numFmtId="49" fontId="62" fillId="29" borderId="0" xfId="0" applyNumberFormat="1" applyFont="1" applyFill="1"/>
    <xf numFmtId="195" fontId="60" fillId="29" borderId="0" xfId="0" applyNumberFormat="1" applyFont="1" applyFill="1" applyAlignment="1">
      <alignment horizontal="center"/>
    </xf>
    <xf numFmtId="195" fontId="60" fillId="29" borderId="0" xfId="0" applyNumberFormat="1" applyFont="1" applyFill="1"/>
    <xf numFmtId="194" fontId="60" fillId="29" borderId="0" xfId="0" applyNumberFormat="1" applyFont="1" applyFill="1"/>
    <xf numFmtId="0" fontId="60" fillId="29" borderId="0" xfId="0" applyFont="1" applyFill="1" applyAlignment="1">
      <alignment horizontal="center"/>
    </xf>
    <xf numFmtId="3" fontId="60" fillId="29" borderId="0" xfId="0" applyNumberFormat="1" applyFont="1" applyFill="1"/>
    <xf numFmtId="195" fontId="62" fillId="29" borderId="0" xfId="0" applyNumberFormat="1" applyFont="1" applyFill="1" applyAlignment="1">
      <alignment horizontal="center"/>
    </xf>
    <xf numFmtId="3" fontId="62" fillId="29" borderId="0" xfId="0" applyNumberFormat="1" applyFont="1" applyFill="1"/>
    <xf numFmtId="49" fontId="60" fillId="29" borderId="0" xfId="0" applyNumberFormat="1" applyFont="1" applyFill="1" applyAlignment="1">
      <alignment horizontal="center"/>
    </xf>
    <xf numFmtId="9" fontId="62" fillId="29" borderId="0" xfId="0" applyNumberFormat="1" applyFont="1" applyFill="1" applyAlignment="1">
      <alignment horizontal="center"/>
    </xf>
    <xf numFmtId="0" fontId="61" fillId="30" borderId="12" xfId="0" applyFont="1" applyFill="1" applyBorder="1" applyAlignment="1">
      <alignment horizontal="center" wrapText="1"/>
    </xf>
    <xf numFmtId="0" fontId="60" fillId="30" borderId="0" xfId="0" applyFont="1" applyFill="1"/>
    <xf numFmtId="197" fontId="60" fillId="29" borderId="0" xfId="0" applyNumberFormat="1" applyFont="1" applyFill="1" applyAlignment="1">
      <alignment horizontal="right"/>
    </xf>
    <xf numFmtId="9" fontId="60" fillId="29" borderId="0" xfId="0" applyNumberFormat="1" applyFont="1" applyFill="1"/>
    <xf numFmtId="197" fontId="60" fillId="30" borderId="0" xfId="0" applyNumberFormat="1" applyFont="1" applyFill="1" applyAlignment="1">
      <alignment horizontal="right"/>
    </xf>
    <xf numFmtId="9" fontId="60" fillId="30" borderId="0" xfId="175" applyFont="1" applyFill="1" applyAlignment="1">
      <alignment horizontal="right"/>
    </xf>
    <xf numFmtId="197" fontId="62" fillId="29" borderId="0" xfId="0" applyNumberFormat="1" applyFont="1" applyFill="1"/>
    <xf numFmtId="9" fontId="62" fillId="29" borderId="0" xfId="0" applyNumberFormat="1" applyFont="1" applyFill="1"/>
    <xf numFmtId="197" fontId="62" fillId="30" borderId="0" xfId="0" applyNumberFormat="1" applyFont="1" applyFill="1"/>
    <xf numFmtId="9" fontId="62" fillId="30" borderId="0" xfId="175" applyFont="1" applyFill="1" applyAlignment="1">
      <alignment horizontal="right"/>
    </xf>
    <xf numFmtId="0" fontId="60" fillId="30" borderId="12" xfId="0" applyFont="1" applyFill="1" applyBorder="1"/>
    <xf numFmtId="197" fontId="2" fillId="0" borderId="0" xfId="0" applyNumberFormat="1" applyFont="1"/>
    <xf numFmtId="0" fontId="70" fillId="0" borderId="13" xfId="0" applyFont="1" applyBorder="1"/>
    <xf numFmtId="0" fontId="61" fillId="29" borderId="0" xfId="0" applyFont="1" applyFill="1" applyAlignment="1">
      <alignment horizontal="center" wrapText="1"/>
    </xf>
    <xf numFmtId="0" fontId="61" fillId="29" borderId="1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71" fillId="0" borderId="0" xfId="3" applyFont="1" applyFill="1"/>
    <xf numFmtId="0" fontId="71" fillId="0" borderId="0" xfId="3" applyFont="1"/>
    <xf numFmtId="0" fontId="72" fillId="0" borderId="0" xfId="0" quotePrefix="1" applyFont="1"/>
    <xf numFmtId="0" fontId="72" fillId="0" borderId="0" xfId="0" applyFont="1"/>
    <xf numFmtId="197" fontId="62" fillId="29" borderId="0" xfId="0" applyNumberFormat="1" applyFont="1" applyFill="1" applyAlignment="1">
      <alignment horizontal="right"/>
    </xf>
    <xf numFmtId="169" fontId="62" fillId="29" borderId="0" xfId="0" applyNumberFormat="1" applyFont="1" applyFill="1"/>
    <xf numFmtId="194" fontId="62" fillId="29" borderId="0" xfId="0" applyNumberFormat="1" applyFont="1" applyFill="1" applyAlignment="1">
      <alignment horizontal="left" indent="1"/>
    </xf>
    <xf numFmtId="169" fontId="60" fillId="29" borderId="0" xfId="0" applyNumberFormat="1" applyFont="1" applyFill="1"/>
    <xf numFmtId="194" fontId="60" fillId="29" borderId="0" xfId="0" applyNumberFormat="1" applyFont="1" applyFill="1" applyAlignment="1">
      <alignment horizontal="left" indent="3"/>
    </xf>
    <xf numFmtId="196" fontId="60" fillId="29" borderId="0" xfId="0" applyNumberFormat="1" applyFont="1" applyFill="1" applyAlignment="1">
      <alignment horizontal="center"/>
    </xf>
    <xf numFmtId="3" fontId="60" fillId="29" borderId="0" xfId="0" applyNumberFormat="1" applyFont="1" applyFill="1" applyAlignment="1">
      <alignment horizontal="center"/>
    </xf>
    <xf numFmtId="0" fontId="73" fillId="29" borderId="0" xfId="0" applyFont="1" applyFill="1"/>
    <xf numFmtId="195" fontId="68" fillId="29" borderId="0" xfId="0" applyNumberFormat="1" applyFont="1" applyFill="1"/>
    <xf numFmtId="194" fontId="68" fillId="29" borderId="0" xfId="0" applyNumberFormat="1" applyFont="1" applyFill="1"/>
    <xf numFmtId="195" fontId="68" fillId="29" borderId="0" xfId="0" applyNumberFormat="1" applyFont="1" applyFill="1" applyAlignment="1">
      <alignment horizontal="right"/>
    </xf>
    <xf numFmtId="194" fontId="74" fillId="29" borderId="0" xfId="0" applyNumberFormat="1" applyFont="1" applyFill="1"/>
    <xf numFmtId="195" fontId="74" fillId="29" borderId="0" xfId="0" applyNumberFormat="1" applyFont="1" applyFill="1" applyAlignment="1">
      <alignment horizontal="right"/>
    </xf>
    <xf numFmtId="194" fontId="68" fillId="29" borderId="0" xfId="0" applyNumberFormat="1" applyFont="1" applyFill="1" applyAlignment="1">
      <alignment horizontal="left" indent="1"/>
    </xf>
    <xf numFmtId="195" fontId="74" fillId="29" borderId="0" xfId="0" applyNumberFormat="1" applyFont="1" applyFill="1"/>
    <xf numFmtId="0" fontId="68" fillId="29" borderId="12" xfId="0" applyFont="1" applyFill="1" applyBorder="1"/>
    <xf numFmtId="199" fontId="60" fillId="29" borderId="0" xfId="0" applyNumberFormat="1" applyFont="1" applyFill="1"/>
    <xf numFmtId="197" fontId="60" fillId="29" borderId="0" xfId="0" applyNumberFormat="1" applyFont="1" applyFill="1"/>
    <xf numFmtId="195" fontId="62" fillId="29" borderId="0" xfId="0" applyNumberFormat="1" applyFont="1" applyFill="1"/>
    <xf numFmtId="168" fontId="62" fillId="29" borderId="0" xfId="0" applyNumberFormat="1" applyFont="1" applyFill="1" applyAlignment="1">
      <alignment horizontal="center"/>
    </xf>
    <xf numFmtId="0" fontId="63" fillId="29" borderId="0" xfId="0" applyFont="1" applyFill="1"/>
    <xf numFmtId="201" fontId="62" fillId="29" borderId="0" xfId="243" applyNumberFormat="1" applyFont="1" applyFill="1"/>
    <xf numFmtId="201" fontId="60" fillId="29" borderId="0" xfId="243" applyNumberFormat="1" applyFont="1" applyFill="1"/>
    <xf numFmtId="202" fontId="60" fillId="29" borderId="12" xfId="0" applyNumberFormat="1" applyFont="1" applyFill="1" applyBorder="1"/>
    <xf numFmtId="0" fontId="60" fillId="29" borderId="0" xfId="0" applyFont="1" applyFill="1" applyAlignment="1">
      <alignment wrapText="1"/>
    </xf>
    <xf numFmtId="0" fontId="61" fillId="29" borderId="12" xfId="0" applyFont="1" applyFill="1" applyBorder="1" applyProtection="1">
      <protection locked="0"/>
    </xf>
    <xf numFmtId="0" fontId="61" fillId="29" borderId="12" xfId="0" applyFont="1" applyFill="1" applyBorder="1" applyAlignment="1" applyProtection="1">
      <alignment horizontal="center" wrapText="1"/>
      <protection locked="0"/>
    </xf>
    <xf numFmtId="0" fontId="60" fillId="29" borderId="15" xfId="0" applyFont="1" applyFill="1" applyBorder="1" applyProtection="1">
      <protection locked="0"/>
    </xf>
    <xf numFmtId="194" fontId="60" fillId="29" borderId="0" xfId="0" applyNumberFormat="1" applyFont="1" applyFill="1" applyProtection="1">
      <protection locked="0"/>
    </xf>
    <xf numFmtId="196" fontId="60" fillId="29" borderId="0" xfId="0" applyNumberFormat="1" applyFont="1" applyFill="1" applyProtection="1">
      <protection locked="0"/>
    </xf>
    <xf numFmtId="194" fontId="62" fillId="29" borderId="0" xfId="0" applyNumberFormat="1" applyFont="1" applyFill="1" applyProtection="1">
      <protection locked="0"/>
    </xf>
    <xf numFmtId="196" fontId="62" fillId="29" borderId="0" xfId="0" applyNumberFormat="1" applyFont="1" applyFill="1" applyProtection="1">
      <protection locked="0"/>
    </xf>
    <xf numFmtId="43" fontId="60" fillId="29" borderId="0" xfId="0" quotePrefix="1" applyNumberFormat="1" applyFont="1" applyFill="1" applyAlignment="1">
      <alignment horizontal="center"/>
    </xf>
    <xf numFmtId="193" fontId="60" fillId="29" borderId="0" xfId="0" applyNumberFormat="1" applyFont="1" applyFill="1"/>
    <xf numFmtId="200" fontId="62" fillId="29" borderId="0" xfId="0" applyNumberFormat="1" applyFont="1" applyFill="1"/>
    <xf numFmtId="196" fontId="62" fillId="29" borderId="0" xfId="0" applyNumberFormat="1" applyFont="1" applyFill="1"/>
    <xf numFmtId="200" fontId="60" fillId="29" borderId="0" xfId="0" applyNumberFormat="1" applyFont="1" applyFill="1" applyAlignment="1">
      <alignment horizontal="left" indent="1"/>
    </xf>
    <xf numFmtId="196" fontId="60" fillId="29" borderId="0" xfId="0" applyNumberFormat="1" applyFont="1" applyFill="1"/>
    <xf numFmtId="193" fontId="62" fillId="29" borderId="0" xfId="0" applyNumberFormat="1" applyFont="1" applyFill="1" applyAlignment="1">
      <alignment horizontal="right"/>
    </xf>
    <xf numFmtId="0" fontId="61" fillId="29" borderId="0" xfId="0" applyFont="1" applyFill="1" applyAlignment="1">
      <alignment horizontal="center"/>
    </xf>
    <xf numFmtId="0" fontId="60" fillId="29" borderId="0" xfId="0" applyFont="1" applyFill="1" applyAlignment="1">
      <alignment horizontal="left"/>
    </xf>
    <xf numFmtId="9" fontId="68" fillId="29" borderId="0" xfId="175" applyFont="1" applyFill="1" applyAlignment="1">
      <alignment horizontal="right"/>
    </xf>
    <xf numFmtId="3" fontId="68" fillId="29" borderId="0" xfId="0" applyNumberFormat="1" applyFont="1" applyFill="1"/>
    <xf numFmtId="195" fontId="60" fillId="29" borderId="0" xfId="0" applyNumberFormat="1" applyFont="1" applyFill="1" applyAlignment="1">
      <alignment horizontal="right"/>
    </xf>
    <xf numFmtId="3" fontId="60" fillId="29" borderId="0" xfId="0" applyNumberFormat="1" applyFont="1" applyFill="1" applyAlignment="1">
      <alignment horizontal="right"/>
    </xf>
    <xf numFmtId="194" fontId="66" fillId="29" borderId="0" xfId="0" applyNumberFormat="1" applyFont="1" applyFill="1" applyAlignment="1">
      <alignment horizontal="left" indent="1"/>
    </xf>
    <xf numFmtId="3" fontId="66" fillId="29" borderId="0" xfId="0" applyNumberFormat="1" applyFont="1" applyFill="1"/>
    <xf numFmtId="0" fontId="2" fillId="29" borderId="13" xfId="0" applyFont="1" applyFill="1" applyBorder="1"/>
    <xf numFmtId="0" fontId="2" fillId="29" borderId="0" xfId="0" applyFont="1" applyFill="1"/>
    <xf numFmtId="0" fontId="2" fillId="29" borderId="12" xfId="0" applyFont="1" applyFill="1" applyBorder="1"/>
    <xf numFmtId="49" fontId="60" fillId="29" borderId="0" xfId="0" applyNumberFormat="1" applyFont="1" applyFill="1" applyAlignment="1">
      <alignment horizontal="right"/>
    </xf>
    <xf numFmtId="0" fontId="68" fillId="29" borderId="0" xfId="0" applyFont="1" applyFill="1" applyAlignment="1">
      <alignment horizontal="left"/>
    </xf>
    <xf numFmtId="0" fontId="61" fillId="29" borderId="12" xfId="0" applyFont="1" applyFill="1" applyBorder="1" applyAlignment="1">
      <alignment horizontal="right" wrapText="1"/>
    </xf>
    <xf numFmtId="168" fontId="62" fillId="29" borderId="0" xfId="175" applyNumberFormat="1" applyFont="1" applyFill="1" applyAlignment="1">
      <alignment horizontal="right" indent="1"/>
    </xf>
    <xf numFmtId="168" fontId="62" fillId="29" borderId="0" xfId="175" applyNumberFormat="1" applyFont="1" applyFill="1" applyBorder="1" applyAlignment="1">
      <alignment horizontal="right" indent="1"/>
    </xf>
    <xf numFmtId="3" fontId="2" fillId="29" borderId="0" xfId="0" applyNumberFormat="1" applyFont="1" applyFill="1"/>
    <xf numFmtId="194" fontId="60" fillId="29" borderId="12" xfId="0" applyNumberFormat="1" applyFont="1" applyFill="1" applyBorder="1"/>
    <xf numFmtId="0" fontId="61" fillId="29" borderId="12" xfId="0" applyFont="1" applyFill="1" applyBorder="1" applyAlignment="1">
      <alignment horizontal="center" vertical="center" wrapText="1"/>
    </xf>
    <xf numFmtId="0" fontId="69" fillId="29" borderId="0" xfId="0" applyFont="1" applyFill="1"/>
    <xf numFmtId="197" fontId="59" fillId="29" borderId="0" xfId="0" applyNumberFormat="1" applyFont="1" applyFill="1"/>
    <xf numFmtId="194" fontId="66" fillId="29" borderId="0" xfId="0" applyNumberFormat="1" applyFont="1" applyFill="1" applyAlignment="1">
      <alignment horizontal="left" indent="2"/>
    </xf>
    <xf numFmtId="197" fontId="66" fillId="29" borderId="0" xfId="0" applyNumberFormat="1" applyFont="1" applyFill="1"/>
    <xf numFmtId="194" fontId="76" fillId="29" borderId="0" xfId="0" applyNumberFormat="1" applyFont="1" applyFill="1"/>
    <xf numFmtId="197" fontId="76" fillId="29" borderId="0" xfId="0" applyNumberFormat="1" applyFont="1" applyFill="1"/>
    <xf numFmtId="194" fontId="63" fillId="29" borderId="0" xfId="0" applyNumberFormat="1" applyFont="1" applyFill="1" applyAlignment="1">
      <alignment horizontal="left" indent="1"/>
    </xf>
    <xf numFmtId="197" fontId="63" fillId="29" borderId="0" xfId="0" applyNumberFormat="1" applyFont="1" applyFill="1"/>
    <xf numFmtId="195" fontId="76" fillId="29" borderId="0" xfId="0" applyNumberFormat="1" applyFont="1" applyFill="1"/>
    <xf numFmtId="0" fontId="61" fillId="29" borderId="0" xfId="0" applyFont="1" applyFill="1" applyAlignment="1">
      <alignment horizontal="center" wrapText="1"/>
    </xf>
    <xf numFmtId="0" fontId="77" fillId="29" borderId="0" xfId="0" applyFont="1" applyFill="1"/>
    <xf numFmtId="0" fontId="77" fillId="29" borderId="0" xfId="0" applyFont="1" applyFill="1" applyAlignment="1">
      <alignment horizontal="center"/>
    </xf>
    <xf numFmtId="0" fontId="77" fillId="0" borderId="0" xfId="0" applyFont="1"/>
    <xf numFmtId="0" fontId="78" fillId="0" borderId="0" xfId="0" applyFont="1"/>
    <xf numFmtId="0" fontId="79" fillId="29" borderId="0" xfId="0" applyFont="1" applyFill="1"/>
    <xf numFmtId="0" fontId="79" fillId="29" borderId="0" xfId="0" applyFont="1" applyFill="1" applyAlignment="1">
      <alignment horizontal="center" wrapText="1"/>
    </xf>
    <xf numFmtId="0" fontId="77" fillId="29" borderId="12" xfId="0" applyFont="1" applyFill="1" applyBorder="1"/>
    <xf numFmtId="0" fontId="77" fillId="29" borderId="12" xfId="0" applyFont="1" applyFill="1" applyBorder="1" applyAlignment="1">
      <alignment horizontal="center"/>
    </xf>
    <xf numFmtId="194" fontId="77" fillId="29" borderId="0" xfId="0" applyNumberFormat="1" applyFont="1" applyFill="1"/>
    <xf numFmtId="195" fontId="77" fillId="29" borderId="0" xfId="0" applyNumberFormat="1" applyFont="1" applyFill="1" applyAlignment="1">
      <alignment horizontal="center"/>
    </xf>
    <xf numFmtId="196" fontId="77" fillId="29" borderId="0" xfId="0" applyNumberFormat="1" applyFont="1" applyFill="1" applyAlignment="1">
      <alignment horizontal="center"/>
    </xf>
    <xf numFmtId="194" fontId="80" fillId="29" borderId="0" xfId="0" applyNumberFormat="1" applyFont="1" applyFill="1"/>
    <xf numFmtId="195" fontId="80" fillId="29" borderId="0" xfId="0" applyNumberFormat="1" applyFont="1" applyFill="1" applyAlignment="1">
      <alignment horizontal="center"/>
    </xf>
    <xf numFmtId="0" fontId="80" fillId="0" borderId="0" xfId="0" applyFont="1"/>
    <xf numFmtId="3" fontId="77" fillId="29" borderId="0" xfId="0" applyNumberFormat="1" applyFont="1" applyFill="1" applyAlignment="1">
      <alignment horizontal="center"/>
    </xf>
    <xf numFmtId="3" fontId="81" fillId="29" borderId="0" xfId="0" applyNumberFormat="1" applyFont="1" applyFill="1"/>
    <xf numFmtId="3" fontId="77" fillId="0" borderId="0" xfId="0" applyNumberFormat="1" applyFont="1" applyAlignment="1">
      <alignment horizontal="center"/>
    </xf>
    <xf numFmtId="0" fontId="77" fillId="0" borderId="0" xfId="0" applyFont="1" applyAlignment="1">
      <alignment horizontal="center"/>
    </xf>
    <xf numFmtId="0" fontId="82" fillId="0" borderId="0" xfId="0" applyNumberFormat="1" applyFont="1" applyFill="1" applyProtection="1"/>
    <xf numFmtId="1" fontId="78" fillId="0" borderId="0" xfId="0" applyNumberFormat="1" applyFont="1" applyFill="1" applyProtection="1"/>
    <xf numFmtId="0" fontId="2" fillId="0" borderId="0" xfId="0" applyFont="1" applyAlignment="1">
      <alignment horizontal="center"/>
    </xf>
    <xf numFmtId="0" fontId="60" fillId="29" borderId="14" xfId="0" applyFont="1" applyFill="1" applyBorder="1"/>
    <xf numFmtId="0" fontId="68" fillId="0" borderId="0" xfId="0" applyFont="1"/>
    <xf numFmtId="0" fontId="59" fillId="0" borderId="0" xfId="0" applyFont="1"/>
    <xf numFmtId="0" fontId="60" fillId="29" borderId="15" xfId="0" applyFont="1" applyFill="1" applyBorder="1"/>
    <xf numFmtId="0" fontId="60" fillId="0" borderId="15" xfId="0" applyFont="1" applyBorder="1"/>
    <xf numFmtId="0" fontId="60" fillId="29" borderId="12" xfId="0" applyFont="1" applyFill="1" applyBorder="1" applyProtection="1">
      <protection locked="0"/>
    </xf>
    <xf numFmtId="0" fontId="59" fillId="29" borderId="0" xfId="0" applyFont="1" applyFill="1"/>
    <xf numFmtId="0" fontId="59" fillId="29" borderId="0" xfId="0" applyFont="1" applyFill="1" applyAlignment="1">
      <alignment horizontal="left"/>
    </xf>
    <xf numFmtId="3" fontId="59" fillId="29" borderId="0" xfId="0" applyNumberFormat="1" applyFont="1" applyFill="1"/>
    <xf numFmtId="3" fontId="2" fillId="0" borderId="0" xfId="0" applyNumberFormat="1" applyFont="1" applyAlignment="1"/>
    <xf numFmtId="3" fontId="63" fillId="29" borderId="0" xfId="0" applyNumberFormat="1" applyFont="1" applyFill="1"/>
    <xf numFmtId="0" fontId="63" fillId="29" borderId="14" xfId="0" applyFont="1" applyFill="1" applyBorder="1"/>
    <xf numFmtId="169" fontId="84" fillId="29" borderId="0" xfId="0" applyNumberFormat="1" applyFont="1" applyFill="1"/>
    <xf numFmtId="0" fontId="2" fillId="0" borderId="0" xfId="0" applyFont="1" applyAlignment="1"/>
    <xf numFmtId="0" fontId="85" fillId="0" borderId="0" xfId="0" applyFont="1"/>
    <xf numFmtId="0" fontId="79" fillId="29" borderId="0" xfId="0" applyFont="1" applyFill="1" applyAlignment="1">
      <alignment horizontal="center"/>
    </xf>
    <xf numFmtId="0" fontId="61" fillId="29" borderId="0" xfId="0" applyFont="1" applyFill="1" applyAlignment="1">
      <alignment horizontal="center"/>
    </xf>
    <xf numFmtId="0" fontId="61" fillId="29" borderId="0" xfId="0" applyFont="1" applyFill="1" applyAlignment="1">
      <alignment horizontal="center" wrapText="1"/>
    </xf>
    <xf numFmtId="0" fontId="61" fillId="29" borderId="12" xfId="0" applyFont="1" applyFill="1" applyBorder="1" applyAlignment="1">
      <alignment horizontal="center" wrapText="1"/>
    </xf>
    <xf numFmtId="0" fontId="61" fillId="29" borderId="12" xfId="0" applyFont="1" applyFill="1" applyBorder="1" applyAlignment="1">
      <alignment horizontal="center"/>
    </xf>
    <xf numFmtId="0" fontId="60" fillId="29" borderId="0" xfId="0" applyFont="1" applyFill="1" applyAlignment="1">
      <alignment horizontal="left" wrapText="1"/>
    </xf>
    <xf numFmtId="0" fontId="75" fillId="29" borderId="0" xfId="0" applyFont="1" applyFill="1" applyAlignment="1">
      <alignment horizontal="left" vertical="top" wrapText="1"/>
    </xf>
    <xf numFmtId="0" fontId="63" fillId="29" borderId="0" xfId="0" applyFont="1" applyFill="1" applyAlignment="1">
      <alignment horizontal="left" wrapText="1"/>
    </xf>
    <xf numFmtId="0" fontId="63" fillId="29" borderId="0" xfId="0" applyFont="1" applyFill="1" applyAlignment="1">
      <alignment horizontal="left" vertical="top" wrapText="1"/>
    </xf>
    <xf numFmtId="0" fontId="67" fillId="29" borderId="0" xfId="0" applyFont="1" applyFill="1" applyAlignment="1">
      <alignment horizontal="left" wrapText="1"/>
    </xf>
    <xf numFmtId="0" fontId="61" fillId="30" borderId="0" xfId="0" applyFont="1" applyFill="1" applyAlignment="1">
      <alignment horizontal="center" wrapText="1"/>
    </xf>
  </cellXfs>
  <cellStyles count="244">
    <cellStyle name="1 indent" xfId="16" xr:uid="{00000000-0005-0000-0000-000000000000}"/>
    <cellStyle name="2 indents" xfId="17" xr:uid="{00000000-0005-0000-0000-000001000000}"/>
    <cellStyle name="20% - Accent1 2" xfId="18" xr:uid="{00000000-0005-0000-0000-000002000000}"/>
    <cellStyle name="20% - Accent2 2" xfId="19" xr:uid="{00000000-0005-0000-0000-000003000000}"/>
    <cellStyle name="20% - Accent3 2" xfId="20" xr:uid="{00000000-0005-0000-0000-000004000000}"/>
    <cellStyle name="20% - Accent4 2" xfId="21" xr:uid="{00000000-0005-0000-0000-000005000000}"/>
    <cellStyle name="20% - Accent5 2" xfId="22" xr:uid="{00000000-0005-0000-0000-000006000000}"/>
    <cellStyle name="20% - Accent6 2" xfId="23" xr:uid="{00000000-0005-0000-0000-000007000000}"/>
    <cellStyle name="3 indents" xfId="24" xr:uid="{00000000-0005-0000-0000-000008000000}"/>
    <cellStyle name="4 indents" xfId="25" xr:uid="{00000000-0005-0000-0000-000009000000}"/>
    <cellStyle name="40% - Accent1 2" xfId="26" xr:uid="{00000000-0005-0000-0000-00000A000000}"/>
    <cellStyle name="40% - Accent2 2" xfId="27" xr:uid="{00000000-0005-0000-0000-00000B000000}"/>
    <cellStyle name="40% - Accent3 2" xfId="28" xr:uid="{00000000-0005-0000-0000-00000C000000}"/>
    <cellStyle name="40% - Accent4 2" xfId="29" xr:uid="{00000000-0005-0000-0000-00000D000000}"/>
    <cellStyle name="40% - Accent5 2" xfId="30" xr:uid="{00000000-0005-0000-0000-00000E000000}"/>
    <cellStyle name="40% - Accent6 2" xfId="31" xr:uid="{00000000-0005-0000-0000-00000F000000}"/>
    <cellStyle name="5 indents" xfId="32" xr:uid="{00000000-0005-0000-0000-000010000000}"/>
    <cellStyle name="60% - Accent1 2" xfId="33" xr:uid="{00000000-0005-0000-0000-000011000000}"/>
    <cellStyle name="60% - Accent2 2" xfId="34" xr:uid="{00000000-0005-0000-0000-000012000000}"/>
    <cellStyle name="60% - Accent3 2" xfId="35" xr:uid="{00000000-0005-0000-0000-000013000000}"/>
    <cellStyle name="60% - Accent4 2" xfId="36" xr:uid="{00000000-0005-0000-0000-000014000000}"/>
    <cellStyle name="60% - Accent5 2" xfId="37" xr:uid="{00000000-0005-0000-0000-000015000000}"/>
    <cellStyle name="60% - Accent6 2" xfId="38" xr:uid="{00000000-0005-0000-0000-000016000000}"/>
    <cellStyle name="Accent1 2" xfId="39" xr:uid="{00000000-0005-0000-0000-000017000000}"/>
    <cellStyle name="Accent2 2" xfId="40" xr:uid="{00000000-0005-0000-0000-000018000000}"/>
    <cellStyle name="Accent3 2" xfId="41" xr:uid="{00000000-0005-0000-0000-000019000000}"/>
    <cellStyle name="Accent4 2" xfId="42" xr:uid="{00000000-0005-0000-0000-00001A000000}"/>
    <cellStyle name="Accent5 2" xfId="43" xr:uid="{00000000-0005-0000-0000-00001B000000}"/>
    <cellStyle name="Accent6 2" xfId="44" xr:uid="{00000000-0005-0000-0000-00001C000000}"/>
    <cellStyle name="Bad 2" xfId="45" xr:uid="{00000000-0005-0000-0000-00001D000000}"/>
    <cellStyle name="Calculation 2" xfId="46" xr:uid="{00000000-0005-0000-0000-00001E000000}"/>
    <cellStyle name="Check Cell 2" xfId="47" xr:uid="{00000000-0005-0000-0000-00001F000000}"/>
    <cellStyle name="Comma [0]" xfId="243" builtinId="6"/>
    <cellStyle name="Comma [0] 2" xfId="8" xr:uid="{00000000-0005-0000-0000-000021000000}"/>
    <cellStyle name="Comma [0] 2 2" xfId="197" xr:uid="{00000000-0005-0000-0000-000022000000}"/>
    <cellStyle name="Comma [0] 3" xfId="7" xr:uid="{00000000-0005-0000-0000-000023000000}"/>
    <cellStyle name="Comma 10" xfId="198" xr:uid="{00000000-0005-0000-0000-000024000000}"/>
    <cellStyle name="Comma 11" xfId="199" xr:uid="{00000000-0005-0000-0000-000025000000}"/>
    <cellStyle name="Comma 12" xfId="200" xr:uid="{00000000-0005-0000-0000-000026000000}"/>
    <cellStyle name="Comma 13" xfId="201" xr:uid="{00000000-0005-0000-0000-000027000000}"/>
    <cellStyle name="Comma 14" xfId="202" xr:uid="{00000000-0005-0000-0000-000028000000}"/>
    <cellStyle name="Comma 15" xfId="203" xr:uid="{00000000-0005-0000-0000-000029000000}"/>
    <cellStyle name="Comma 16" xfId="204" xr:uid="{00000000-0005-0000-0000-00002A000000}"/>
    <cellStyle name="Comma 17" xfId="205" xr:uid="{00000000-0005-0000-0000-00002B000000}"/>
    <cellStyle name="Comma 18" xfId="206" xr:uid="{00000000-0005-0000-0000-00002C000000}"/>
    <cellStyle name="Comma 19" xfId="207" xr:uid="{00000000-0005-0000-0000-00002D000000}"/>
    <cellStyle name="Comma 2" xfId="48" xr:uid="{00000000-0005-0000-0000-00002E000000}"/>
    <cellStyle name="Comma 2 2" xfId="208" xr:uid="{00000000-0005-0000-0000-00002F000000}"/>
    <cellStyle name="Comma 20" xfId="209" xr:uid="{00000000-0005-0000-0000-000030000000}"/>
    <cellStyle name="Comma 21" xfId="210" xr:uid="{00000000-0005-0000-0000-000031000000}"/>
    <cellStyle name="Comma 22" xfId="211" xr:uid="{00000000-0005-0000-0000-000032000000}"/>
    <cellStyle name="Comma 23" xfId="212" xr:uid="{00000000-0005-0000-0000-000033000000}"/>
    <cellStyle name="Comma 24" xfId="213" xr:uid="{00000000-0005-0000-0000-000034000000}"/>
    <cellStyle name="Comma 25" xfId="214" xr:uid="{00000000-0005-0000-0000-000035000000}"/>
    <cellStyle name="Comma 26" xfId="215" xr:uid="{00000000-0005-0000-0000-000036000000}"/>
    <cellStyle name="Comma 27" xfId="216" xr:uid="{00000000-0005-0000-0000-000037000000}"/>
    <cellStyle name="Comma 28" xfId="217" xr:uid="{00000000-0005-0000-0000-000038000000}"/>
    <cellStyle name="Comma 29" xfId="218" xr:uid="{00000000-0005-0000-0000-000039000000}"/>
    <cellStyle name="Comma 3" xfId="49" xr:uid="{00000000-0005-0000-0000-00003A000000}"/>
    <cellStyle name="Comma 30" xfId="219" xr:uid="{00000000-0005-0000-0000-00003B000000}"/>
    <cellStyle name="Comma 31" xfId="220" xr:uid="{00000000-0005-0000-0000-00003C000000}"/>
    <cellStyle name="Comma 32" xfId="221" xr:uid="{00000000-0005-0000-0000-00003D000000}"/>
    <cellStyle name="Comma 33" xfId="222" xr:uid="{00000000-0005-0000-0000-00003E000000}"/>
    <cellStyle name="Comma 34" xfId="223" xr:uid="{00000000-0005-0000-0000-00003F000000}"/>
    <cellStyle name="Comma 4" xfId="164" xr:uid="{00000000-0005-0000-0000-000040000000}"/>
    <cellStyle name="Comma 4 2" xfId="224" xr:uid="{00000000-0005-0000-0000-000041000000}"/>
    <cellStyle name="Comma 5" xfId="225" xr:uid="{00000000-0005-0000-0000-000042000000}"/>
    <cellStyle name="Comma 6" xfId="226" xr:uid="{00000000-0005-0000-0000-000043000000}"/>
    <cellStyle name="Comma 7" xfId="227" xr:uid="{00000000-0005-0000-0000-000044000000}"/>
    <cellStyle name="Comma 8" xfId="228" xr:uid="{00000000-0005-0000-0000-000045000000}"/>
    <cellStyle name="Comma 9" xfId="229" xr:uid="{00000000-0005-0000-0000-000046000000}"/>
    <cellStyle name="Comma0" xfId="50" xr:uid="{00000000-0005-0000-0000-000047000000}"/>
    <cellStyle name="Currency0" xfId="51" xr:uid="{00000000-0005-0000-0000-000048000000}"/>
    <cellStyle name="Date" xfId="52" xr:uid="{00000000-0005-0000-0000-000049000000}"/>
    <cellStyle name="Euro" xfId="53" xr:uid="{00000000-0005-0000-0000-00004A000000}"/>
    <cellStyle name="Explanatory Text 2" xfId="54" xr:uid="{00000000-0005-0000-0000-00004B000000}"/>
    <cellStyle name="Fixed" xfId="55" xr:uid="{00000000-0005-0000-0000-00004C000000}"/>
    <cellStyle name="Fyrirsögn" xfId="56" xr:uid="{00000000-0005-0000-0000-00004D000000}"/>
    <cellStyle name="Good 2" xfId="57" xr:uid="{00000000-0005-0000-0000-00004E000000}"/>
    <cellStyle name="Grey" xfId="58" xr:uid="{00000000-0005-0000-0000-00004F000000}"/>
    <cellStyle name="Heading 1 2" xfId="59" xr:uid="{00000000-0005-0000-0000-000050000000}"/>
    <cellStyle name="Heading 2 2" xfId="60" xr:uid="{00000000-0005-0000-0000-000051000000}"/>
    <cellStyle name="Heading 3 2" xfId="61" xr:uid="{00000000-0005-0000-0000-000052000000}"/>
    <cellStyle name="Heading 4 2" xfId="62" xr:uid="{00000000-0005-0000-0000-000053000000}"/>
    <cellStyle name="Hipervínculo_IIF" xfId="63" xr:uid="{00000000-0005-0000-0000-000054000000}"/>
    <cellStyle name="Hyperlink" xfId="3" builtinId="8"/>
    <cellStyle name="imf-one decimal" xfId="64" xr:uid="{00000000-0005-0000-0000-000056000000}"/>
    <cellStyle name="imf-zero decimal" xfId="65" xr:uid="{00000000-0005-0000-0000-000057000000}"/>
    <cellStyle name="Input [yellow]" xfId="66" xr:uid="{00000000-0005-0000-0000-000058000000}"/>
    <cellStyle name="Input 2" xfId="67" xr:uid="{00000000-0005-0000-0000-000059000000}"/>
    <cellStyle name="Italic" xfId="68" xr:uid="{00000000-0005-0000-0000-00005A000000}"/>
    <cellStyle name="Linked Cell 2" xfId="69" xr:uid="{00000000-0005-0000-0000-00005B000000}"/>
    <cellStyle name="Millares [0]_BALPROGRAMA2001R" xfId="70" xr:uid="{00000000-0005-0000-0000-00005C000000}"/>
    <cellStyle name="Millares_BALPROGRAMA2001R" xfId="71" xr:uid="{00000000-0005-0000-0000-00005D000000}"/>
    <cellStyle name="Milliers [0]_Feuil1" xfId="72" xr:uid="{00000000-0005-0000-0000-00005E000000}"/>
    <cellStyle name="Milliers_Feuil1" xfId="73" xr:uid="{00000000-0005-0000-0000-00005F000000}"/>
    <cellStyle name="Moneda [0]_BALPROGRAMA2001R" xfId="74" xr:uid="{00000000-0005-0000-0000-000060000000}"/>
    <cellStyle name="Moneda_BALPROGRAMA2001R" xfId="75" xr:uid="{00000000-0005-0000-0000-000061000000}"/>
    <cellStyle name="Monétaire [0]_Feuil1" xfId="76" xr:uid="{00000000-0005-0000-0000-000062000000}"/>
    <cellStyle name="Monétaire_Feuil1" xfId="77" xr:uid="{00000000-0005-0000-0000-000063000000}"/>
    <cellStyle name="Neutral 2" xfId="78" xr:uid="{00000000-0005-0000-0000-000064000000}"/>
    <cellStyle name="Normal" xfId="0" builtinId="0"/>
    <cellStyle name="Normal - Style1" xfId="79" xr:uid="{00000000-0005-0000-0000-000066000000}"/>
    <cellStyle name="Normal - Style2" xfId="80" xr:uid="{00000000-0005-0000-0000-000067000000}"/>
    <cellStyle name="Normal 10" xfId="81" xr:uid="{00000000-0005-0000-0000-000068000000}"/>
    <cellStyle name="Normal 10 2" xfId="82" xr:uid="{00000000-0005-0000-0000-000069000000}"/>
    <cellStyle name="Normal 11" xfId="83" xr:uid="{00000000-0005-0000-0000-00006A000000}"/>
    <cellStyle name="Normal 12" xfId="84" xr:uid="{00000000-0005-0000-0000-00006B000000}"/>
    <cellStyle name="Normal 13" xfId="85" xr:uid="{00000000-0005-0000-0000-00006C000000}"/>
    <cellStyle name="Normal 14" xfId="86" xr:uid="{00000000-0005-0000-0000-00006D000000}"/>
    <cellStyle name="Normal 15" xfId="87" xr:uid="{00000000-0005-0000-0000-00006E000000}"/>
    <cellStyle name="Normal 16" xfId="14" xr:uid="{00000000-0005-0000-0000-00006F000000}"/>
    <cellStyle name="Normal 17" xfId="12" xr:uid="{00000000-0005-0000-0000-000070000000}"/>
    <cellStyle name="Normal 18" xfId="15" xr:uid="{00000000-0005-0000-0000-000071000000}"/>
    <cellStyle name="Normal 19" xfId="170" xr:uid="{00000000-0005-0000-0000-000072000000}"/>
    <cellStyle name="Normal 2" xfId="5" xr:uid="{00000000-0005-0000-0000-000073000000}"/>
    <cellStyle name="Normal 2 2" xfId="88" xr:uid="{00000000-0005-0000-0000-000074000000}"/>
    <cellStyle name="Normal 2 2 2" xfId="167" xr:uid="{00000000-0005-0000-0000-000075000000}"/>
    <cellStyle name="Normal 2 3" xfId="89" xr:uid="{00000000-0005-0000-0000-000076000000}"/>
    <cellStyle name="Normal 2 3 2" xfId="168" xr:uid="{00000000-0005-0000-0000-000077000000}"/>
    <cellStyle name="Normal 2 3 3" xfId="195" xr:uid="{00000000-0005-0000-0000-000078000000}"/>
    <cellStyle name="Normal 2 4" xfId="90" xr:uid="{00000000-0005-0000-0000-000079000000}"/>
    <cellStyle name="Normal 2 4 2" xfId="239" xr:uid="{00000000-0005-0000-0000-00007A000000}"/>
    <cellStyle name="Normal 2 5" xfId="191" xr:uid="{00000000-0005-0000-0000-00007B000000}"/>
    <cellStyle name="Normal 20" xfId="177" xr:uid="{00000000-0005-0000-0000-00007C000000}"/>
    <cellStyle name="Normal 21" xfId="179" xr:uid="{00000000-0005-0000-0000-00007D000000}"/>
    <cellStyle name="Normal 22" xfId="181" xr:uid="{00000000-0005-0000-0000-00007E000000}"/>
    <cellStyle name="Normal 23" xfId="194" xr:uid="{00000000-0005-0000-0000-00007F000000}"/>
    <cellStyle name="Normal 3" xfId="4" xr:uid="{00000000-0005-0000-0000-000080000000}"/>
    <cellStyle name="Normal 3 2" xfId="13" xr:uid="{00000000-0005-0000-0000-000081000000}"/>
    <cellStyle name="Normal 3 2 2" xfId="92" xr:uid="{00000000-0005-0000-0000-000082000000}"/>
    <cellStyle name="Normal 3 3" xfId="93" xr:uid="{00000000-0005-0000-0000-000083000000}"/>
    <cellStyle name="Normal 3 3 2" xfId="241" xr:uid="{00000000-0005-0000-0000-000084000000}"/>
    <cellStyle name="Normal 3 4" xfId="94" xr:uid="{00000000-0005-0000-0000-000085000000}"/>
    <cellStyle name="Normal 3 5" xfId="91" xr:uid="{00000000-0005-0000-0000-000086000000}"/>
    <cellStyle name="Normal 382" xfId="9" xr:uid="{00000000-0005-0000-0000-000087000000}"/>
    <cellStyle name="Normal 4" xfId="95" xr:uid="{00000000-0005-0000-0000-000088000000}"/>
    <cellStyle name="Normal 4 2" xfId="96" xr:uid="{00000000-0005-0000-0000-000089000000}"/>
    <cellStyle name="Normal 4 2 2" xfId="238" xr:uid="{00000000-0005-0000-0000-00008A000000}"/>
    <cellStyle name="Normal 4 3" xfId="97" xr:uid="{00000000-0005-0000-0000-00008B000000}"/>
    <cellStyle name="Normal 4 4" xfId="169" xr:uid="{00000000-0005-0000-0000-00008C000000}"/>
    <cellStyle name="Normal 4 5" xfId="190" xr:uid="{00000000-0005-0000-0000-00008D000000}"/>
    <cellStyle name="Normal 5" xfId="98" xr:uid="{00000000-0005-0000-0000-00008E000000}"/>
    <cellStyle name="Normal 5 2" xfId="99" xr:uid="{00000000-0005-0000-0000-00008F000000}"/>
    <cellStyle name="Normal 5 2 2" xfId="240" xr:uid="{00000000-0005-0000-0000-000090000000}"/>
    <cellStyle name="Normal 5 3" xfId="100" xr:uid="{00000000-0005-0000-0000-000091000000}"/>
    <cellStyle name="Normal 5 3 2" xfId="192" xr:uid="{00000000-0005-0000-0000-000092000000}"/>
    <cellStyle name="Normal 5 4" xfId="101" xr:uid="{00000000-0005-0000-0000-000093000000}"/>
    <cellStyle name="Normal 5 5" xfId="185" xr:uid="{00000000-0005-0000-0000-000094000000}"/>
    <cellStyle name="Normal 52" xfId="184" xr:uid="{00000000-0005-0000-0000-000095000000}"/>
    <cellStyle name="Normal 6" xfId="102" xr:uid="{00000000-0005-0000-0000-000096000000}"/>
    <cellStyle name="Normal 6 2" xfId="103" xr:uid="{00000000-0005-0000-0000-000097000000}"/>
    <cellStyle name="Normal 6 3" xfId="230" xr:uid="{00000000-0005-0000-0000-000098000000}"/>
    <cellStyle name="Normal 7" xfId="104" xr:uid="{00000000-0005-0000-0000-000099000000}"/>
    <cellStyle name="Normal 7 2" xfId="105" xr:uid="{00000000-0005-0000-0000-00009A000000}"/>
    <cellStyle name="Normal 7 2 2" xfId="232" xr:uid="{00000000-0005-0000-0000-00009B000000}"/>
    <cellStyle name="Normal 7 3" xfId="231" xr:uid="{00000000-0005-0000-0000-00009C000000}"/>
    <cellStyle name="Normal 8" xfId="106" xr:uid="{00000000-0005-0000-0000-00009D000000}"/>
    <cellStyle name="Normal 8 2" xfId="107" xr:uid="{00000000-0005-0000-0000-00009E000000}"/>
    <cellStyle name="Normal 8 3" xfId="183" xr:uid="{00000000-0005-0000-0000-00009F000000}"/>
    <cellStyle name="Normal 9" xfId="108" xr:uid="{00000000-0005-0000-0000-0000A0000000}"/>
    <cellStyle name="Note 2" xfId="109" xr:uid="{00000000-0005-0000-0000-0000A1000000}"/>
    <cellStyle name="Notes" xfId="110" xr:uid="{00000000-0005-0000-0000-0000A2000000}"/>
    <cellStyle name="Output Amounts" xfId="111" xr:uid="{00000000-0005-0000-0000-0000A3000000}"/>
    <cellStyle name="Output Line Items" xfId="112" xr:uid="{00000000-0005-0000-0000-0000A4000000}"/>
    <cellStyle name="P%" xfId="113" xr:uid="{00000000-0005-0000-0000-0000A5000000}"/>
    <cellStyle name="P%*" xfId="114" xr:uid="{00000000-0005-0000-0000-0000A6000000}"/>
    <cellStyle name="P%_vm_nov02" xfId="115" xr:uid="{00000000-0005-0000-0000-0000A7000000}"/>
    <cellStyle name="P%Sum" xfId="116" xr:uid="{00000000-0005-0000-0000-0000A8000000}"/>
    <cellStyle name="Percent [2]" xfId="117" xr:uid="{00000000-0005-0000-0000-0000AA000000}"/>
    <cellStyle name="Percent 10" xfId="118" xr:uid="{00000000-0005-0000-0000-0000AB000000}"/>
    <cellStyle name="Percent 11" xfId="175" xr:uid="{00000000-0005-0000-0000-0000AC000000}"/>
    <cellStyle name="Percent 12" xfId="178" xr:uid="{00000000-0005-0000-0000-0000AD000000}"/>
    <cellStyle name="Percent 13" xfId="180" xr:uid="{00000000-0005-0000-0000-0000AE000000}"/>
    <cellStyle name="Percent 14" xfId="182" xr:uid="{00000000-0005-0000-0000-0000AF000000}"/>
    <cellStyle name="Percent 2" xfId="6" xr:uid="{00000000-0005-0000-0000-0000B0000000}"/>
    <cellStyle name="Percent 2 2" xfId="120" xr:uid="{00000000-0005-0000-0000-0000B1000000}"/>
    <cellStyle name="Percent 2 2 2" xfId="196" xr:uid="{00000000-0005-0000-0000-0000B2000000}"/>
    <cellStyle name="Percent 2 3" xfId="121" xr:uid="{00000000-0005-0000-0000-0000B3000000}"/>
    <cellStyle name="Percent 2 4" xfId="119" xr:uid="{00000000-0005-0000-0000-0000B4000000}"/>
    <cellStyle name="Percent 2 5" xfId="193" xr:uid="{00000000-0005-0000-0000-0000B5000000}"/>
    <cellStyle name="Percent 3" xfId="122" xr:uid="{00000000-0005-0000-0000-0000B6000000}"/>
    <cellStyle name="Percent 3 2" xfId="123" xr:uid="{00000000-0005-0000-0000-0000B7000000}"/>
    <cellStyle name="Percent 3 2 2" xfId="189" xr:uid="{00000000-0005-0000-0000-0000B8000000}"/>
    <cellStyle name="Percent 3 3" xfId="188" xr:uid="{00000000-0005-0000-0000-0000B9000000}"/>
    <cellStyle name="Percent 3 4" xfId="233" xr:uid="{00000000-0005-0000-0000-0000BA000000}"/>
    <cellStyle name="Percent 4" xfId="124" xr:uid="{00000000-0005-0000-0000-0000BB000000}"/>
    <cellStyle name="Percent 4 2" xfId="234" xr:uid="{00000000-0005-0000-0000-0000BC000000}"/>
    <cellStyle name="Percent 5" xfId="125" xr:uid="{00000000-0005-0000-0000-0000BD000000}"/>
    <cellStyle name="Percent 5 2" xfId="235" xr:uid="{00000000-0005-0000-0000-0000BE000000}"/>
    <cellStyle name="Percent 6" xfId="126" xr:uid="{00000000-0005-0000-0000-0000BF000000}"/>
    <cellStyle name="Percent 6 2" xfId="237" xr:uid="{00000000-0005-0000-0000-0000C0000000}"/>
    <cellStyle name="Percent 7" xfId="127" xr:uid="{00000000-0005-0000-0000-0000C1000000}"/>
    <cellStyle name="Percent 8" xfId="128" xr:uid="{00000000-0005-0000-0000-0000C2000000}"/>
    <cellStyle name="Percent 9" xfId="129" xr:uid="{00000000-0005-0000-0000-0000C3000000}"/>
    <cellStyle name="percentage difference one decimal" xfId="130" xr:uid="{00000000-0005-0000-0000-0000C4000000}"/>
    <cellStyle name="percentage difference zero decimal" xfId="131" xr:uid="{00000000-0005-0000-0000-0000C5000000}"/>
    <cellStyle name="pkt" xfId="132" xr:uid="{00000000-0005-0000-0000-0000C6000000}"/>
    <cellStyle name="Presentation" xfId="133" xr:uid="{00000000-0005-0000-0000-0000C7000000}"/>
    <cellStyle name="Prósent 2" xfId="187" xr:uid="{00000000-0005-0000-0000-0000C8000000}"/>
    <cellStyle name="Prósent 5" xfId="1" xr:uid="{00000000-0005-0000-0000-0000C9000000}"/>
    <cellStyle name="S" xfId="134" xr:uid="{00000000-0005-0000-0000-0000CA000000}"/>
    <cellStyle name="S*" xfId="135" xr:uid="{00000000-0005-0000-0000-0000CB000000}"/>
    <cellStyle name="S_vm_nov02" xfId="136" xr:uid="{00000000-0005-0000-0000-0000CC000000}"/>
    <cellStyle name="S_vm_nov02_3" xfId="137" xr:uid="{00000000-0005-0000-0000-0000CD000000}"/>
    <cellStyle name="Ská" xfId="138" xr:uid="{00000000-0005-0000-0000-0000CE000000}"/>
    <cellStyle name="SSum" xfId="139" xr:uid="{00000000-0005-0000-0000-0000CF000000}"/>
    <cellStyle name="Style 21" xfId="140" xr:uid="{00000000-0005-0000-0000-0000D0000000}"/>
    <cellStyle name="Style 22" xfId="141" xr:uid="{00000000-0005-0000-0000-0000D1000000}"/>
    <cellStyle name="Style 23" xfId="142" xr:uid="{00000000-0005-0000-0000-0000D2000000}"/>
    <cellStyle name="Style 24" xfId="143" xr:uid="{00000000-0005-0000-0000-0000D3000000}"/>
    <cellStyle name="Style 25" xfId="144" xr:uid="{00000000-0005-0000-0000-0000D4000000}"/>
    <cellStyle name="Style 26" xfId="145" xr:uid="{00000000-0005-0000-0000-0000D5000000}"/>
    <cellStyle name="t0" xfId="165" xr:uid="{00000000-0005-0000-0000-0000D6000000}"/>
    <cellStyle name="t0 2" xfId="166" xr:uid="{00000000-0005-0000-0000-0000D7000000}"/>
    <cellStyle name="t0 3" xfId="236" xr:uid="{00000000-0005-0000-0000-0000D8000000}"/>
    <cellStyle name="Text" xfId="146" xr:uid="{00000000-0005-0000-0000-0000D9000000}"/>
    <cellStyle name="ths9u" xfId="147" xr:uid="{00000000-0005-0000-0000-0000DA000000}"/>
    <cellStyle name="Title 2" xfId="148" xr:uid="{00000000-0005-0000-0000-0000DB000000}"/>
    <cellStyle name="Total 2" xfId="149" xr:uid="{00000000-0005-0000-0000-0000DC000000}"/>
    <cellStyle name="TRN8 feit" xfId="150" xr:uid="{00000000-0005-0000-0000-0000DD000000}"/>
    <cellStyle name="Txt" xfId="151" xr:uid="{00000000-0005-0000-0000-0000DE000000}"/>
    <cellStyle name="Venjulegt 2" xfId="11" xr:uid="{00000000-0005-0000-0000-0000DF000000}"/>
    <cellStyle name="Venjulegt 2 2" xfId="171" xr:uid="{00000000-0005-0000-0000-0000E0000000}"/>
    <cellStyle name="Venjulegt 2 3" xfId="2" xr:uid="{00000000-0005-0000-0000-0000E1000000}"/>
    <cellStyle name="Venjulegt 2 4" xfId="176" xr:uid="{00000000-0005-0000-0000-0000E2000000}"/>
    <cellStyle name="Venjulegt 2 5" xfId="242" xr:uid="{00000000-0005-0000-0000-0000E3000000}"/>
    <cellStyle name="Venjulegt 3" xfId="10" xr:uid="{00000000-0005-0000-0000-0000E4000000}"/>
    <cellStyle name="Venjulegt 3 2" xfId="172" xr:uid="{00000000-0005-0000-0000-0000E5000000}"/>
    <cellStyle name="Venjulegt 3 3" xfId="186" xr:uid="{00000000-0005-0000-0000-0000E6000000}"/>
    <cellStyle name="Venjulegt 4" xfId="173" xr:uid="{00000000-0005-0000-0000-0000E7000000}"/>
    <cellStyle name="Venjulegt 8" xfId="174" xr:uid="{00000000-0005-0000-0000-0000E8000000}"/>
    <cellStyle name="Warning Text 2" xfId="152" xr:uid="{00000000-0005-0000-0000-0000E9000000}"/>
    <cellStyle name="yfirskrift tekjur" xfId="153" xr:uid="{00000000-0005-0000-0000-0000EA000000}"/>
    <cellStyle name="ДАТА" xfId="154" xr:uid="{00000000-0005-0000-0000-0000EB000000}"/>
    <cellStyle name="ДЕНЕЖНЫЙ_BOPENGC" xfId="155" xr:uid="{00000000-0005-0000-0000-0000EC000000}"/>
    <cellStyle name="ЗАГОЛОВОК1" xfId="156" xr:uid="{00000000-0005-0000-0000-0000ED000000}"/>
    <cellStyle name="ЗАГОЛОВОК2" xfId="157" xr:uid="{00000000-0005-0000-0000-0000EE000000}"/>
    <cellStyle name="ИТОГОВЫЙ" xfId="158" xr:uid="{00000000-0005-0000-0000-0000EF000000}"/>
    <cellStyle name="Обычный_BOPENGC" xfId="159" xr:uid="{00000000-0005-0000-0000-0000F0000000}"/>
    <cellStyle name="ПРОЦЕНТНЫЙ_BOPENGC" xfId="160" xr:uid="{00000000-0005-0000-0000-0000F1000000}"/>
    <cellStyle name="ТЕКСТ" xfId="161" xr:uid="{00000000-0005-0000-0000-0000F2000000}"/>
    <cellStyle name="ФИКСИРОВАННЫЙ" xfId="162" xr:uid="{00000000-0005-0000-0000-0000F3000000}"/>
    <cellStyle name="ФИНАНСОВЫЙ_BOPENGC" xfId="163" xr:uid="{00000000-0005-0000-0000-0000F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kyblue">
      <a:dk1>
        <a:sysClr val="windowText" lastClr="000000"/>
      </a:dk1>
      <a:lt1>
        <a:sysClr val="window" lastClr="FFFFFF"/>
      </a:lt1>
      <a:dk2>
        <a:srgbClr val="003D85"/>
      </a:dk2>
      <a:lt2>
        <a:srgbClr val="4E8ECC"/>
      </a:lt2>
      <a:accent1>
        <a:srgbClr val="C8DEF6"/>
      </a:accent1>
      <a:accent2>
        <a:srgbClr val="A0CBEA"/>
      </a:accent2>
      <a:accent3>
        <a:srgbClr val="4E8ECC"/>
      </a:accent3>
      <a:accent4>
        <a:srgbClr val="003D85"/>
      </a:accent4>
      <a:accent5>
        <a:srgbClr val="1A336A"/>
      </a:accent5>
      <a:accent6>
        <a:srgbClr val="CA003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/>
  </sheetViews>
  <sheetFormatPr defaultColWidth="9.140625" defaultRowHeight="12.75"/>
  <cols>
    <col min="1" max="1" width="9.28515625" style="60" customWidth="1"/>
    <col min="2" max="2" width="6.85546875" style="60" customWidth="1"/>
    <col min="3" max="16384" width="9.140625" style="60"/>
  </cols>
  <sheetData>
    <row r="1" spans="1:3" s="1" customFormat="1" ht="15.75">
      <c r="A1" s="164" t="s">
        <v>383</v>
      </c>
    </row>
    <row r="3" spans="1:3" s="1" customFormat="1" ht="15"/>
    <row r="4" spans="1:3" s="1" customFormat="1" ht="15">
      <c r="A4" s="55">
        <v>3</v>
      </c>
      <c r="B4" s="56" t="s">
        <v>9</v>
      </c>
      <c r="C4" s="57" t="s">
        <v>384</v>
      </c>
    </row>
    <row r="5" spans="1:3" s="1" customFormat="1" ht="15">
      <c r="A5" s="55">
        <v>3</v>
      </c>
      <c r="B5" s="56" t="s">
        <v>10</v>
      </c>
      <c r="C5" s="58" t="s">
        <v>387</v>
      </c>
    </row>
    <row r="6" spans="1:3" s="1" customFormat="1" ht="15">
      <c r="A6" s="55">
        <v>3</v>
      </c>
      <c r="B6" s="56" t="s">
        <v>11</v>
      </c>
      <c r="C6" s="58" t="s">
        <v>390</v>
      </c>
    </row>
    <row r="7" spans="1:3" s="1" customFormat="1" ht="15">
      <c r="A7" s="55">
        <v>4</v>
      </c>
      <c r="B7" s="56" t="s">
        <v>9</v>
      </c>
      <c r="C7" s="57" t="s">
        <v>411</v>
      </c>
    </row>
    <row r="8" spans="1:3" s="1" customFormat="1" ht="15">
      <c r="A8" s="55">
        <v>4</v>
      </c>
      <c r="B8" s="56" t="s">
        <v>10</v>
      </c>
      <c r="C8" s="57" t="s">
        <v>412</v>
      </c>
    </row>
    <row r="9" spans="1:3" s="1" customFormat="1" ht="15">
      <c r="A9" s="55">
        <v>4</v>
      </c>
      <c r="B9" s="56" t="s">
        <v>11</v>
      </c>
      <c r="C9" s="58" t="s">
        <v>48</v>
      </c>
    </row>
    <row r="10" spans="1:3" s="1" customFormat="1" ht="15">
      <c r="A10" s="55">
        <v>4</v>
      </c>
      <c r="B10" s="56" t="s">
        <v>12</v>
      </c>
      <c r="C10" s="58" t="s">
        <v>49</v>
      </c>
    </row>
    <row r="11" spans="1:3" s="1" customFormat="1" ht="15">
      <c r="A11" s="55" t="s">
        <v>13</v>
      </c>
      <c r="B11" s="56" t="s">
        <v>9</v>
      </c>
      <c r="C11" s="58" t="s">
        <v>102</v>
      </c>
    </row>
    <row r="12" spans="1:3" s="1" customFormat="1" ht="15">
      <c r="A12" s="55" t="s">
        <v>13</v>
      </c>
      <c r="B12" s="56" t="s">
        <v>10</v>
      </c>
      <c r="C12" s="58" t="s">
        <v>417</v>
      </c>
    </row>
    <row r="13" spans="1:3" s="1" customFormat="1" ht="15">
      <c r="A13" s="55" t="s">
        <v>13</v>
      </c>
      <c r="B13" s="56" t="s">
        <v>11</v>
      </c>
      <c r="C13" s="58" t="s">
        <v>420</v>
      </c>
    </row>
    <row r="14" spans="1:3" s="1" customFormat="1" ht="15">
      <c r="A14" s="55" t="s">
        <v>13</v>
      </c>
      <c r="B14" s="56" t="s">
        <v>12</v>
      </c>
      <c r="C14" s="58" t="s">
        <v>421</v>
      </c>
    </row>
    <row r="15" spans="1:3" s="1" customFormat="1" ht="15">
      <c r="A15" s="55" t="s">
        <v>13</v>
      </c>
      <c r="B15" s="56" t="s">
        <v>278</v>
      </c>
      <c r="C15" s="58" t="s">
        <v>109</v>
      </c>
    </row>
    <row r="16" spans="1:3" s="1" customFormat="1" ht="15">
      <c r="A16" s="55" t="s">
        <v>434</v>
      </c>
      <c r="B16" s="56" t="s">
        <v>9</v>
      </c>
      <c r="C16" s="58" t="s">
        <v>275</v>
      </c>
    </row>
    <row r="17" spans="1:3" ht="15">
      <c r="A17" s="55" t="s">
        <v>101</v>
      </c>
      <c r="B17" s="56" t="s">
        <v>9</v>
      </c>
      <c r="C17" s="58" t="s">
        <v>127</v>
      </c>
    </row>
    <row r="18" spans="1:3" ht="15">
      <c r="A18" s="55" t="s">
        <v>125</v>
      </c>
      <c r="B18" s="56" t="s">
        <v>9</v>
      </c>
      <c r="C18" s="58" t="s">
        <v>128</v>
      </c>
    </row>
    <row r="19" spans="1:3" ht="15">
      <c r="A19" s="55" t="s">
        <v>126</v>
      </c>
      <c r="B19" s="56" t="s">
        <v>9</v>
      </c>
      <c r="C19" s="58" t="s">
        <v>191</v>
      </c>
    </row>
    <row r="20" spans="1:3" ht="15">
      <c r="A20" s="55">
        <v>6</v>
      </c>
      <c r="B20" s="59" t="s">
        <v>9</v>
      </c>
      <c r="C20" s="58" t="s">
        <v>445</v>
      </c>
    </row>
    <row r="21" spans="1:3" ht="15">
      <c r="A21" s="55">
        <v>6</v>
      </c>
      <c r="B21" s="59" t="s">
        <v>10</v>
      </c>
      <c r="C21" s="58" t="s">
        <v>449</v>
      </c>
    </row>
    <row r="22" spans="1:3" ht="15">
      <c r="A22" s="55">
        <v>6</v>
      </c>
      <c r="B22" s="59" t="s">
        <v>11</v>
      </c>
      <c r="C22" s="58" t="s">
        <v>450</v>
      </c>
    </row>
    <row r="23" spans="1:3" ht="15">
      <c r="A23" s="55">
        <v>6</v>
      </c>
      <c r="B23" s="59" t="s">
        <v>12</v>
      </c>
      <c r="C23" s="58" t="s">
        <v>451</v>
      </c>
    </row>
    <row r="24" spans="1:3" ht="15">
      <c r="A24" s="55">
        <v>6</v>
      </c>
      <c r="B24" s="59" t="s">
        <v>278</v>
      </c>
      <c r="C24" s="58" t="s">
        <v>452</v>
      </c>
    </row>
    <row r="25" spans="1:3" ht="15">
      <c r="A25" s="55">
        <v>6</v>
      </c>
      <c r="B25" s="59" t="s">
        <v>279</v>
      </c>
      <c r="C25" s="58" t="s">
        <v>453</v>
      </c>
    </row>
    <row r="26" spans="1:3" ht="15">
      <c r="A26" s="55">
        <v>6</v>
      </c>
      <c r="B26" s="59" t="s">
        <v>280</v>
      </c>
      <c r="C26" s="58" t="s">
        <v>454</v>
      </c>
    </row>
    <row r="27" spans="1:3" ht="15">
      <c r="A27" s="55">
        <v>7</v>
      </c>
      <c r="B27" s="59" t="s">
        <v>9</v>
      </c>
      <c r="C27" s="58" t="s">
        <v>281</v>
      </c>
    </row>
    <row r="28" spans="1:3" ht="15">
      <c r="A28" s="55">
        <v>7</v>
      </c>
      <c r="B28" s="59" t="s">
        <v>10</v>
      </c>
      <c r="C28" s="58" t="s">
        <v>455</v>
      </c>
    </row>
    <row r="29" spans="1:3" ht="15">
      <c r="A29" s="55">
        <v>8</v>
      </c>
      <c r="B29" s="59" t="s">
        <v>9</v>
      </c>
      <c r="C29" s="58" t="s">
        <v>477</v>
      </c>
    </row>
    <row r="30" spans="1:3" ht="15">
      <c r="A30" s="55">
        <v>8</v>
      </c>
      <c r="B30" s="59" t="s">
        <v>10</v>
      </c>
      <c r="C30" s="58" t="s">
        <v>476</v>
      </c>
    </row>
    <row r="31" spans="1:3" ht="15">
      <c r="A31" s="55" t="s">
        <v>481</v>
      </c>
      <c r="B31" s="59" t="s">
        <v>9</v>
      </c>
      <c r="C31" s="58" t="s">
        <v>479</v>
      </c>
    </row>
    <row r="32" spans="1:3" ht="15">
      <c r="A32" s="55" t="s">
        <v>482</v>
      </c>
      <c r="B32" s="59" t="s">
        <v>9</v>
      </c>
      <c r="C32" s="58" t="s">
        <v>257</v>
      </c>
    </row>
    <row r="33" spans="1:3" ht="15">
      <c r="A33" s="55" t="s">
        <v>483</v>
      </c>
      <c r="B33" s="59" t="s">
        <v>9</v>
      </c>
      <c r="C33" s="58" t="s">
        <v>480</v>
      </c>
    </row>
    <row r="34" spans="1:3" ht="15">
      <c r="A34" s="55">
        <v>11</v>
      </c>
      <c r="B34" s="59" t="s">
        <v>9</v>
      </c>
      <c r="C34" s="58" t="s">
        <v>235</v>
      </c>
    </row>
  </sheetData>
  <phoneticPr fontId="58" type="noConversion"/>
  <hyperlinks>
    <hyperlink ref="C5" location="'3-2'!A1" display="Afkomuhorfur 2021" xr:uid="{5E8DD918-2D4D-4656-AEB0-951572D97FBF}"/>
    <hyperlink ref="C7" location="'4-1'!A1" display="Tekjuáætlun 2019-2021" xr:uid="{5ACDC63F-FD6A-4CF1-92FC-91588262F839}"/>
    <hyperlink ref="C9" location="'4-3'!A1" display="Arðgreiðslur" xr:uid="{7714B3AB-52A8-408E-9E79-473A96B8B610}"/>
    <hyperlink ref="C10" location="'4-4'!A1" display="Skattastyrkir" xr:uid="{16F5A312-F04C-4F46-93EF-CEE928997348}"/>
    <hyperlink ref="C11" location="'5_1-1'!A1" display="Hagræn skipting útgjalda" xr:uid="{87557E22-1739-4270-8221-7BDCBA4828D1}"/>
    <hyperlink ref="C17" location="'5_5-1'!A1" display="Verðlagsbreytingar" xr:uid="{5384F11D-7A21-4657-AB53-9481E06F5DD4}"/>
    <hyperlink ref="C18" location="'5_6-1'!A1" display="Samningar" xr:uid="{2F4604E5-F638-49B1-8EC5-2F80628D1D02}"/>
    <hyperlink ref="C4" location="'3-1'!A1" display="Afkoma ríkissjóðs breyting frá fjármálaáætlun 2022" xr:uid="{B76B499B-C92D-4EB5-B2AC-26134BF2DEC5}"/>
    <hyperlink ref="C6" location="'3-3'!A1" display="Afkoma ríkissjóðs breyting frá fjárlögum 2021" xr:uid="{3A1D348B-763A-4F35-8D39-E67112AC4532}"/>
    <hyperlink ref="C12" location="'5_1-2'!A1" display="Fjárfestingar 2023" xr:uid="{16544EFF-A956-4A6F-9890-0ECF141F1D05}"/>
    <hyperlink ref="C16" location="'5_4-1'!A1" display="Rammasett útgjöld breyting frá fjármálaáætlun" xr:uid="{9C2B4F3B-8B0E-4938-BC55-BFCB4A552C72}"/>
    <hyperlink ref="C19" location="'5_7-1'!A1" display="Varasjóðir málaflokka" xr:uid="{131E5498-56CA-4299-907C-C226899E2AE9}"/>
    <hyperlink ref="C34" location="'11-1'!A1" display="Ríkisábyrgðir" xr:uid="{27EB25D3-2B6D-4EE6-9960-F9EFAF5FFE54}"/>
    <hyperlink ref="C31" location="'9_3-1'!A1" display="Sjóðstreymi" xr:uid="{81F5663D-220E-4022-975F-4D8F05F66856}"/>
    <hyperlink ref="C32" location="'9_4-1'!A1" display="Skuldir ríkissjóðs" xr:uid="{80017CFF-EFA4-45C9-85BF-CFE06CB2CDB4}"/>
    <hyperlink ref="C33" location="'9_5-1'!A1" display="Lánveitingar" xr:uid="{426B2F31-FBCE-4BBB-B2F3-162D2679175A}"/>
    <hyperlink ref="C29" location="'8-1'!A1" display="Lykilstærðir 2022" xr:uid="{3D45E304-9B52-4FCF-B93F-CCE6C9892345}"/>
    <hyperlink ref="C30" location="'8-2'!A1" display="Heildaryfirlit 2022" xr:uid="{E2291627-7C2A-4BF3-B50D-814E5463C367}"/>
    <hyperlink ref="C20" location="'6-1'!A1" display="Flokkun ríkisaðila 2022" xr:uid="{D6D05835-59CD-4195-97A6-A88E43AE2437}"/>
    <hyperlink ref="C21" location="'6-2'!A1" display="Yfirlit ársreikninga A2 2022" xr:uid="{C81BF651-6004-4E92-BCC4-97FDACAA839A}"/>
    <hyperlink ref="C22" location="'6-3'!A1" display="Lykilstærðir A2 2022" xr:uid="{25629892-18B0-48A7-ADC1-1F9CBD10D56E}"/>
    <hyperlink ref="C23" location="'6-4'!A1" display="Heildaryfirlit A2 2022" xr:uid="{5B8155CC-3C77-43B2-896D-0969EF63E1CF}"/>
    <hyperlink ref="C24" location="'6-5'!A1" display="Yfirlit ársreikninga A3 2022" xr:uid="{7156D1F7-3773-4035-A0D9-8AF8707567F1}"/>
    <hyperlink ref="C25" location="'6-6'!A1" display="Lykilstærðir A3 2022" xr:uid="{E3A1750D-2A6C-4FFE-9948-6FB2CA2A87AD}"/>
    <hyperlink ref="C26" location="'6-7'!A1" display="Heildaryfirlit A3 2022" xr:uid="{2FC59233-1A13-40CB-BA4F-B8F1C4871D34}"/>
    <hyperlink ref="C27" location="'7-1'!A1" display="Samstæðuyfirlit A-hluta í heild" xr:uid="{EE2D53CD-38F4-4B77-9132-7448C009E6FB}"/>
    <hyperlink ref="C28" location="'7-2'!A1" display="Samstæðuyfirlit A-hluta í heild 2019-2022" xr:uid="{D4BC4519-6037-4264-87DD-0628960AC476}"/>
    <hyperlink ref="C8" location="'4-2'!A1" display="Aðgerðir" xr:uid="{CCB173E0-F608-48D5-AD38-7DCBF3E12D4E}"/>
    <hyperlink ref="C13" location="'5_1-3'!A1" display="Félagslegar aðgerðir" xr:uid="{F65AE3E0-B97B-45E7-8947-F3DCEB9556EF}"/>
    <hyperlink ref="C14" location="'5_1-4'!A1" display="Aðgerðir gegn þenslu" xr:uid="{55E6CFA4-C95C-4852-9F95-3F2F2266F31E}"/>
    <hyperlink ref="C15" location="'5_1-5'!A1" display="Rammasett útgjöld" xr:uid="{9A2E71B4-1B60-4103-8E63-DFAC4A587606}"/>
  </hyperlinks>
  <pageMargins left="0.7" right="0.7" top="0.75" bottom="0.75" header="0.3" footer="0.3"/>
  <pageSetup paperSize="9" orientation="portrait" verticalDpi="0" r:id="rId1"/>
  <ignoredErrors>
    <ignoredError sqref="B4:B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9440-220D-449E-8BA8-F831B142A955}">
  <sheetPr>
    <tabColor theme="7"/>
  </sheetPr>
  <dimension ref="A1:B21"/>
  <sheetViews>
    <sheetView workbookViewId="0">
      <selection activeCell="A21" sqref="A21"/>
    </sheetView>
  </sheetViews>
  <sheetFormatPr defaultRowHeight="15"/>
  <cols>
    <col min="1" max="1" width="65.85546875" style="1" bestFit="1" customWidth="1"/>
    <col min="2" max="16384" width="9.140625" style="1"/>
  </cols>
  <sheetData>
    <row r="1" spans="1:2" ht="4.5" customHeight="1">
      <c r="A1" s="20"/>
      <c r="B1" s="20"/>
    </row>
    <row r="2" spans="1:2" ht="21.75" customHeight="1">
      <c r="A2" s="5" t="s">
        <v>379</v>
      </c>
      <c r="B2" s="53" t="s">
        <v>418</v>
      </c>
    </row>
    <row r="3" spans="1:2" ht="2.25" customHeight="1">
      <c r="A3" s="17"/>
      <c r="B3" s="17"/>
    </row>
    <row r="4" spans="1:2" ht="22.5" customHeight="1">
      <c r="A4" s="15" t="s">
        <v>380</v>
      </c>
      <c r="B4" s="82">
        <v>22773</v>
      </c>
    </row>
    <row r="5" spans="1:2">
      <c r="A5" s="12" t="s">
        <v>117</v>
      </c>
      <c r="B5" s="83">
        <v>4865</v>
      </c>
    </row>
    <row r="6" spans="1:2">
      <c r="A6" s="12" t="s">
        <v>118</v>
      </c>
      <c r="B6" s="83">
        <v>4475</v>
      </c>
    </row>
    <row r="7" spans="1:2">
      <c r="A7" s="12" t="s">
        <v>119</v>
      </c>
      <c r="B7" s="83">
        <v>7871</v>
      </c>
    </row>
    <row r="8" spans="1:2">
      <c r="A8" s="12" t="s">
        <v>120</v>
      </c>
      <c r="B8" s="83">
        <v>2477</v>
      </c>
    </row>
    <row r="9" spans="1:2">
      <c r="A9" s="12" t="s">
        <v>121</v>
      </c>
      <c r="B9" s="83">
        <v>1600</v>
      </c>
    </row>
    <row r="10" spans="1:2">
      <c r="A10" s="12" t="s">
        <v>122</v>
      </c>
      <c r="B10" s="83">
        <v>1095</v>
      </c>
    </row>
    <row r="11" spans="1:2">
      <c r="A11" s="12" t="s">
        <v>123</v>
      </c>
      <c r="B11" s="83">
        <v>390</v>
      </c>
    </row>
    <row r="12" spans="1:2" ht="21.75" customHeight="1">
      <c r="A12" s="15" t="s">
        <v>186</v>
      </c>
      <c r="B12" s="82">
        <v>34369</v>
      </c>
    </row>
    <row r="13" spans="1:2" ht="14.25" customHeight="1">
      <c r="A13" s="12" t="s">
        <v>115</v>
      </c>
      <c r="B13" s="83">
        <v>13400</v>
      </c>
    </row>
    <row r="14" spans="1:2">
      <c r="A14" s="12" t="s">
        <v>381</v>
      </c>
      <c r="B14" s="83">
        <v>11769</v>
      </c>
    </row>
    <row r="15" spans="1:2">
      <c r="A15" s="12" t="s">
        <v>187</v>
      </c>
      <c r="B15" s="83">
        <v>5700</v>
      </c>
    </row>
    <row r="16" spans="1:2">
      <c r="A16" s="12" t="s">
        <v>188</v>
      </c>
      <c r="B16" s="83">
        <v>2500</v>
      </c>
    </row>
    <row r="17" spans="1:2">
      <c r="A17" s="12" t="s">
        <v>419</v>
      </c>
      <c r="B17" s="83">
        <v>1000</v>
      </c>
    </row>
    <row r="18" spans="1:2" ht="18.75" customHeight="1">
      <c r="A18" s="15" t="s">
        <v>124</v>
      </c>
      <c r="B18" s="82">
        <v>43169</v>
      </c>
    </row>
    <row r="19" spans="1:2" ht="19.5" customHeight="1">
      <c r="A19" s="15" t="s">
        <v>8</v>
      </c>
      <c r="B19" s="82">
        <v>100311</v>
      </c>
    </row>
    <row r="20" spans="1:2" ht="6" customHeight="1">
      <c r="A20" s="17"/>
      <c r="B20" s="84"/>
    </row>
    <row r="21" spans="1:2" ht="19.5" customHeight="1">
      <c r="A21" s="85" t="s">
        <v>382</v>
      </c>
      <c r="B21" s="2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2069-315A-4F1D-9856-E0A27C2E532E}">
  <sheetPr>
    <tabColor theme="7"/>
  </sheetPr>
  <dimension ref="A1:C14"/>
  <sheetViews>
    <sheetView workbookViewId="0">
      <selection activeCell="B9" sqref="B9"/>
    </sheetView>
  </sheetViews>
  <sheetFormatPr defaultRowHeight="15"/>
  <cols>
    <col min="1" max="1" width="58.42578125" style="1" bestFit="1" customWidth="1"/>
    <col min="2" max="2" width="9.42578125" style="1" bestFit="1" customWidth="1"/>
    <col min="3" max="16384" width="9.140625" style="1"/>
  </cols>
  <sheetData>
    <row r="1" spans="1:3" ht="9" customHeight="1">
      <c r="A1" s="3"/>
      <c r="B1" s="3"/>
      <c r="C1" s="152"/>
    </row>
    <row r="2" spans="1:3">
      <c r="A2" s="86" t="s">
        <v>422</v>
      </c>
      <c r="B2" s="87" t="s">
        <v>423</v>
      </c>
      <c r="C2" s="152"/>
    </row>
    <row r="3" spans="1:3">
      <c r="A3" s="88"/>
      <c r="B3" s="88"/>
      <c r="C3" s="152"/>
    </row>
    <row r="4" spans="1:3">
      <c r="A4" s="89" t="s">
        <v>143</v>
      </c>
      <c r="B4" s="90">
        <v>60</v>
      </c>
      <c r="C4" s="152"/>
    </row>
    <row r="5" spans="1:3">
      <c r="A5" s="89" t="s">
        <v>154</v>
      </c>
      <c r="B5" s="90">
        <v>20</v>
      </c>
      <c r="C5" s="152"/>
    </row>
    <row r="6" spans="1:3">
      <c r="A6" s="89" t="s">
        <v>156</v>
      </c>
      <c r="B6" s="90">
        <v>100</v>
      </c>
      <c r="C6" s="152"/>
    </row>
    <row r="7" spans="1:3">
      <c r="A7" s="89" t="s">
        <v>424</v>
      </c>
      <c r="B7" s="90">
        <v>50</v>
      </c>
      <c r="C7" s="152"/>
    </row>
    <row r="8" spans="1:3">
      <c r="A8" s="89" t="s">
        <v>160</v>
      </c>
      <c r="B8" s="90">
        <v>260</v>
      </c>
      <c r="C8" s="152"/>
    </row>
    <row r="9" spans="1:3">
      <c r="A9" s="89" t="s">
        <v>165</v>
      </c>
      <c r="B9" s="90">
        <v>510</v>
      </c>
      <c r="C9" s="152"/>
    </row>
    <row r="10" spans="1:3">
      <c r="A10" s="91" t="s">
        <v>8</v>
      </c>
      <c r="B10" s="92">
        <v>1000</v>
      </c>
      <c r="C10" s="152"/>
    </row>
    <row r="11" spans="1:3" ht="7.5" customHeight="1">
      <c r="A11" s="155"/>
      <c r="B11" s="155"/>
      <c r="C11" s="152"/>
    </row>
    <row r="12" spans="1:3">
      <c r="A12" s="152"/>
      <c r="B12" s="152"/>
      <c r="C12" s="152"/>
    </row>
    <row r="13" spans="1:3">
      <c r="A13" s="152"/>
      <c r="B13" s="152"/>
      <c r="C13" s="152"/>
    </row>
    <row r="14" spans="1:3">
      <c r="A14" s="152"/>
      <c r="B14" s="152"/>
      <c r="C14" s="15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5335-5795-4444-BCE4-F96C3BD17CF6}">
  <sheetPr>
    <tabColor theme="7"/>
  </sheetPr>
  <dimension ref="A1:B10"/>
  <sheetViews>
    <sheetView workbookViewId="0">
      <selection activeCell="A9" sqref="A9"/>
    </sheetView>
  </sheetViews>
  <sheetFormatPr defaultRowHeight="15"/>
  <cols>
    <col min="1" max="1" width="49.5703125" style="1" bestFit="1" customWidth="1"/>
    <col min="2" max="16384" width="9.140625" style="1"/>
  </cols>
  <sheetData>
    <row r="1" spans="1:2" ht="6.75" customHeight="1">
      <c r="A1" s="3"/>
      <c r="B1" s="3"/>
    </row>
    <row r="2" spans="1:2">
      <c r="A2" s="86" t="s">
        <v>425</v>
      </c>
      <c r="B2" s="87" t="s">
        <v>14</v>
      </c>
    </row>
    <row r="3" spans="1:2">
      <c r="A3" s="88"/>
      <c r="B3" s="88"/>
    </row>
    <row r="4" spans="1:2">
      <c r="A4" s="89" t="s">
        <v>426</v>
      </c>
      <c r="B4" s="90">
        <v>-9.6</v>
      </c>
    </row>
    <row r="5" spans="1:2">
      <c r="A5" s="89" t="s">
        <v>427</v>
      </c>
      <c r="B5" s="90">
        <v>-2.7</v>
      </c>
    </row>
    <row r="6" spans="1:2">
      <c r="A6" s="89" t="s">
        <v>428</v>
      </c>
      <c r="B6" s="90">
        <v>-2</v>
      </c>
    </row>
    <row r="7" spans="1:2">
      <c r="A7" s="89" t="s">
        <v>429</v>
      </c>
      <c r="B7" s="90">
        <v>-0.6</v>
      </c>
    </row>
    <row r="8" spans="1:2">
      <c r="A8" s="89" t="s">
        <v>124</v>
      </c>
      <c r="B8" s="90">
        <v>-0.8</v>
      </c>
    </row>
    <row r="9" spans="1:2">
      <c r="A9" s="91" t="s">
        <v>8</v>
      </c>
      <c r="B9" s="92">
        <v>-15.700000000000001</v>
      </c>
    </row>
    <row r="10" spans="1:2" ht="9" customHeight="1">
      <c r="A10" s="155"/>
      <c r="B10" s="15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E073-3F41-44B9-829E-196F02E57282}">
  <sheetPr>
    <tabColor theme="7"/>
  </sheetPr>
  <dimension ref="A1:E52"/>
  <sheetViews>
    <sheetView workbookViewId="0">
      <selection activeCell="I44" sqref="I44"/>
    </sheetView>
  </sheetViews>
  <sheetFormatPr defaultRowHeight="15"/>
  <cols>
    <col min="1" max="1" width="48.85546875" style="1" bestFit="1" customWidth="1"/>
    <col min="2" max="2" width="10.140625" style="1" bestFit="1" customWidth="1"/>
    <col min="3" max="3" width="10.42578125" style="1" bestFit="1" customWidth="1"/>
    <col min="4" max="16384" width="9.140625" style="1"/>
  </cols>
  <sheetData>
    <row r="1" spans="1:5" ht="7.5" customHeight="1">
      <c r="A1" s="20"/>
      <c r="B1" s="20"/>
      <c r="C1" s="20"/>
      <c r="D1" s="20"/>
      <c r="E1" s="20"/>
    </row>
    <row r="2" spans="1:5" ht="24.75">
      <c r="A2" s="5" t="s">
        <v>51</v>
      </c>
      <c r="B2" s="53" t="s">
        <v>493</v>
      </c>
      <c r="C2" s="53" t="s">
        <v>494</v>
      </c>
      <c r="D2" s="53" t="s">
        <v>276</v>
      </c>
      <c r="E2" s="53" t="s">
        <v>277</v>
      </c>
    </row>
    <row r="3" spans="1:5" ht="7.5" customHeight="1">
      <c r="A3" s="17"/>
      <c r="B3" s="17"/>
      <c r="C3" s="17"/>
      <c r="D3" s="17"/>
      <c r="E3" s="17"/>
    </row>
    <row r="4" spans="1:5">
      <c r="A4" s="33" t="s">
        <v>137</v>
      </c>
      <c r="B4" s="78">
        <v>7317.6</v>
      </c>
      <c r="C4" s="78">
        <v>6746.6</v>
      </c>
      <c r="D4" s="78">
        <v>-571</v>
      </c>
      <c r="E4" s="32">
        <v>-7.8031048431179615</v>
      </c>
    </row>
    <row r="5" spans="1:5">
      <c r="A5" s="33" t="s">
        <v>138</v>
      </c>
      <c r="B5" s="78">
        <v>3685.2</v>
      </c>
      <c r="C5" s="78">
        <v>3723.2</v>
      </c>
      <c r="D5" s="78">
        <v>38</v>
      </c>
      <c r="E5" s="32">
        <v>1.031151633561272</v>
      </c>
    </row>
    <row r="6" spans="1:5">
      <c r="A6" s="33" t="s">
        <v>139</v>
      </c>
      <c r="B6" s="78">
        <v>3490.7000000000003</v>
      </c>
      <c r="C6" s="78">
        <v>2647.5</v>
      </c>
      <c r="D6" s="78">
        <v>-843.20000000000027</v>
      </c>
      <c r="E6" s="32">
        <v>-24.155613487266169</v>
      </c>
    </row>
    <row r="7" spans="1:5">
      <c r="A7" s="33" t="s">
        <v>140</v>
      </c>
      <c r="B7" s="78">
        <v>13961.9</v>
      </c>
      <c r="C7" s="78">
        <v>15655.1</v>
      </c>
      <c r="D7" s="78">
        <v>1693.2000000000007</v>
      </c>
      <c r="E7" s="32">
        <v>12.127289265787613</v>
      </c>
    </row>
    <row r="8" spans="1:5">
      <c r="A8" s="33" t="s">
        <v>141</v>
      </c>
      <c r="B8" s="78">
        <v>39400.300000000003</v>
      </c>
      <c r="C8" s="78">
        <v>40672.300000000003</v>
      </c>
      <c r="D8" s="78">
        <v>1272</v>
      </c>
      <c r="E8" s="32">
        <v>3.2284018141993838</v>
      </c>
    </row>
    <row r="9" spans="1:5">
      <c r="A9" s="33" t="s">
        <v>142</v>
      </c>
      <c r="B9" s="78">
        <v>4144.1000000000004</v>
      </c>
      <c r="C9" s="78">
        <v>3986.8999999999996</v>
      </c>
      <c r="D9" s="78">
        <v>-157.20000000000073</v>
      </c>
      <c r="E9" s="32">
        <v>-3.7933447551941488</v>
      </c>
    </row>
    <row r="10" spans="1:5">
      <c r="A10" s="33" t="s">
        <v>143</v>
      </c>
      <c r="B10" s="78">
        <v>29126.800000000003</v>
      </c>
      <c r="C10" s="78">
        <v>29692.6</v>
      </c>
      <c r="D10" s="78">
        <v>565.79999999999563</v>
      </c>
      <c r="E10" s="32">
        <v>1.9425408901767292</v>
      </c>
    </row>
    <row r="11" spans="1:5">
      <c r="A11" s="33" t="s">
        <v>144</v>
      </c>
      <c r="B11" s="78">
        <v>3487.6</v>
      </c>
      <c r="C11" s="78">
        <v>3019.4</v>
      </c>
      <c r="D11" s="78">
        <v>-468.19999999999982</v>
      </c>
      <c r="E11" s="32">
        <v>-13.424704667966505</v>
      </c>
    </row>
    <row r="12" spans="1:5">
      <c r="A12" s="33" t="s">
        <v>145</v>
      </c>
      <c r="B12" s="78">
        <v>34939.1</v>
      </c>
      <c r="C12" s="78">
        <v>33796.300000000003</v>
      </c>
      <c r="D12" s="78">
        <v>-1142.7999999999956</v>
      </c>
      <c r="E12" s="32">
        <v>-3.2708341084916199</v>
      </c>
    </row>
    <row r="13" spans="1:5">
      <c r="A13" s="33" t="s">
        <v>146</v>
      </c>
      <c r="B13" s="78">
        <v>17957.599999999999</v>
      </c>
      <c r="C13" s="78">
        <v>17452.100000000002</v>
      </c>
      <c r="D13" s="78">
        <v>-505.49999999999636</v>
      </c>
      <c r="E13" s="32">
        <v>-2.8149641377466721</v>
      </c>
    </row>
    <row r="14" spans="1:5">
      <c r="A14" s="33" t="s">
        <v>147</v>
      </c>
      <c r="B14" s="78">
        <v>51423.6</v>
      </c>
      <c r="C14" s="78">
        <v>49063.199999999997</v>
      </c>
      <c r="D14" s="78">
        <v>-2360.4000000000015</v>
      </c>
      <c r="E14" s="32">
        <v>-4.5901103773364786</v>
      </c>
    </row>
    <row r="15" spans="1:5">
      <c r="A15" s="33" t="s">
        <v>148</v>
      </c>
      <c r="B15" s="78">
        <v>19550.7</v>
      </c>
      <c r="C15" s="78">
        <v>19491.599999999999</v>
      </c>
      <c r="D15" s="78">
        <v>-59.100000000002183</v>
      </c>
      <c r="E15" s="32">
        <v>-0.30229096656386822</v>
      </c>
    </row>
    <row r="16" spans="1:5">
      <c r="A16" s="33" t="s">
        <v>149</v>
      </c>
      <c r="B16" s="78">
        <v>8846.5</v>
      </c>
      <c r="C16" s="78">
        <v>6827.8</v>
      </c>
      <c r="D16" s="78">
        <v>-2018.6999999999998</v>
      </c>
      <c r="E16" s="32">
        <v>-22.819194031537897</v>
      </c>
    </row>
    <row r="17" spans="1:5">
      <c r="A17" s="33" t="s">
        <v>150</v>
      </c>
      <c r="B17" s="78">
        <v>2279.1999999999998</v>
      </c>
      <c r="C17" s="78">
        <v>2156.9</v>
      </c>
      <c r="D17" s="78">
        <v>-122.29999999999973</v>
      </c>
      <c r="E17" s="32">
        <v>-5.3659178659178544</v>
      </c>
    </row>
    <row r="18" spans="1:5">
      <c r="A18" s="33" t="s">
        <v>151</v>
      </c>
      <c r="B18" s="78">
        <v>6195</v>
      </c>
      <c r="C18" s="78">
        <v>5980.7</v>
      </c>
      <c r="D18" s="78">
        <v>-214.30000000000018</v>
      </c>
      <c r="E18" s="32">
        <v>-3.4592413236481061</v>
      </c>
    </row>
    <row r="19" spans="1:5">
      <c r="A19" s="33" t="s">
        <v>152</v>
      </c>
      <c r="B19" s="78">
        <v>2940.4</v>
      </c>
      <c r="C19" s="78">
        <v>3308.9</v>
      </c>
      <c r="D19" s="78">
        <v>368.5</v>
      </c>
      <c r="E19" s="32">
        <v>12.532308529451775</v>
      </c>
    </row>
    <row r="20" spans="1:5">
      <c r="A20" s="33" t="s">
        <v>153</v>
      </c>
      <c r="B20" s="78">
        <v>24999.699999999997</v>
      </c>
      <c r="C20" s="78">
        <v>27126.600000000002</v>
      </c>
      <c r="D20" s="78">
        <v>2126.9000000000051</v>
      </c>
      <c r="E20" s="32">
        <v>8.5077020924251308</v>
      </c>
    </row>
    <row r="21" spans="1:5">
      <c r="A21" s="33" t="s">
        <v>154</v>
      </c>
      <c r="B21" s="78">
        <v>21087</v>
      </c>
      <c r="C21" s="78">
        <v>19029.899999999998</v>
      </c>
      <c r="D21" s="78">
        <v>-2057.1000000000022</v>
      </c>
      <c r="E21" s="32">
        <v>-9.7552994736093428</v>
      </c>
    </row>
    <row r="22" spans="1:5">
      <c r="A22" s="33" t="s">
        <v>155</v>
      </c>
      <c r="B22" s="78">
        <v>5563.1</v>
      </c>
      <c r="C22" s="78">
        <v>5843.7</v>
      </c>
      <c r="D22" s="78">
        <v>280.59999999999945</v>
      </c>
      <c r="E22" s="32">
        <v>5.0439503154715792</v>
      </c>
    </row>
    <row r="23" spans="1:5">
      <c r="A23" s="33" t="s">
        <v>156</v>
      </c>
      <c r="B23" s="78">
        <v>40683.5</v>
      </c>
      <c r="C23" s="78">
        <v>40515.1</v>
      </c>
      <c r="D23" s="78">
        <v>-168.40000000000146</v>
      </c>
      <c r="E23" s="32">
        <v>-0.41392702201138409</v>
      </c>
    </row>
    <row r="24" spans="1:5">
      <c r="A24" s="33" t="s">
        <v>157</v>
      </c>
      <c r="B24" s="78">
        <v>58195.200000000004</v>
      </c>
      <c r="C24" s="78">
        <v>58244.5</v>
      </c>
      <c r="D24" s="78">
        <v>49.299999999995634</v>
      </c>
      <c r="E24" s="32">
        <v>8.4714890575160198E-2</v>
      </c>
    </row>
    <row r="25" spans="1:5">
      <c r="A25" s="33" t="s">
        <v>158</v>
      </c>
      <c r="B25" s="78">
        <v>3398.5</v>
      </c>
      <c r="C25" s="78">
        <v>4986.9000000000005</v>
      </c>
      <c r="D25" s="78">
        <v>1588.4000000000005</v>
      </c>
      <c r="E25" s="32">
        <v>46.738266882448151</v>
      </c>
    </row>
    <row r="26" spans="1:5">
      <c r="A26" s="33" t="s">
        <v>159</v>
      </c>
      <c r="B26" s="78">
        <v>137688.20000000001</v>
      </c>
      <c r="C26" s="78">
        <v>136946.79999999999</v>
      </c>
      <c r="D26" s="78">
        <v>-741.40000000002328</v>
      </c>
      <c r="E26" s="32">
        <v>-0.53846299101885509</v>
      </c>
    </row>
    <row r="27" spans="1:5">
      <c r="A27" s="33" t="s">
        <v>160</v>
      </c>
      <c r="B27" s="78">
        <v>66896.5</v>
      </c>
      <c r="C27" s="78">
        <v>70270.5</v>
      </c>
      <c r="D27" s="78">
        <v>3374</v>
      </c>
      <c r="E27" s="32">
        <v>5.0436121471227935</v>
      </c>
    </row>
    <row r="28" spans="1:5">
      <c r="A28" s="33" t="s">
        <v>161</v>
      </c>
      <c r="B28" s="78">
        <v>71358.5</v>
      </c>
      <c r="C28" s="78">
        <v>72538.5</v>
      </c>
      <c r="D28" s="78">
        <v>1180</v>
      </c>
      <c r="E28" s="32">
        <v>1.6536222033815173</v>
      </c>
    </row>
    <row r="29" spans="1:5">
      <c r="A29" s="33" t="s">
        <v>162</v>
      </c>
      <c r="B29" s="78">
        <v>31279.599999999999</v>
      </c>
      <c r="C29" s="78">
        <v>32539.9</v>
      </c>
      <c r="D29" s="78">
        <v>1260.3000000000029</v>
      </c>
      <c r="E29" s="32">
        <v>4.0291435951866488</v>
      </c>
    </row>
    <row r="30" spans="1:5">
      <c r="A30" s="33" t="s">
        <v>163</v>
      </c>
      <c r="B30" s="78">
        <v>88935</v>
      </c>
      <c r="C30" s="78">
        <v>90249.299999999988</v>
      </c>
      <c r="D30" s="78">
        <v>1314.2999999999884</v>
      </c>
      <c r="E30" s="32">
        <v>1.47782088041827</v>
      </c>
    </row>
    <row r="31" spans="1:5">
      <c r="A31" s="33" t="s">
        <v>164</v>
      </c>
      <c r="B31" s="78">
        <v>100985.3</v>
      </c>
      <c r="C31" s="78">
        <v>103995.5</v>
      </c>
      <c r="D31" s="78">
        <v>3010.1999999999971</v>
      </c>
      <c r="E31" s="32">
        <v>2.9808298831612094</v>
      </c>
    </row>
    <row r="32" spans="1:5">
      <c r="A32" s="33" t="s">
        <v>165</v>
      </c>
      <c r="B32" s="78">
        <v>51778</v>
      </c>
      <c r="C32" s="78">
        <v>54989.5</v>
      </c>
      <c r="D32" s="78">
        <v>3211.5</v>
      </c>
      <c r="E32" s="32">
        <v>6.2024411912395223</v>
      </c>
    </row>
    <row r="33" spans="1:5">
      <c r="A33" s="33" t="s">
        <v>166</v>
      </c>
      <c r="B33" s="78">
        <v>9091.6</v>
      </c>
      <c r="C33" s="78">
        <v>7871.5</v>
      </c>
      <c r="D33" s="78">
        <v>-1220.1000000000004</v>
      </c>
      <c r="E33" s="32">
        <v>-13.420080073914386</v>
      </c>
    </row>
    <row r="34" spans="1:5">
      <c r="A34" s="33" t="s">
        <v>167</v>
      </c>
      <c r="B34" s="78">
        <v>16587.400000000001</v>
      </c>
      <c r="C34" s="78">
        <v>16122.900000000001</v>
      </c>
      <c r="D34" s="78">
        <v>-464.5</v>
      </c>
      <c r="E34" s="32">
        <v>-2.8003183139009122</v>
      </c>
    </row>
    <row r="35" spans="1:5">
      <c r="A35" s="33" t="s">
        <v>168</v>
      </c>
      <c r="B35" s="78">
        <v>11707.6</v>
      </c>
      <c r="C35" s="78">
        <v>10709.7</v>
      </c>
      <c r="D35" s="78">
        <v>-997.89999999999964</v>
      </c>
      <c r="E35" s="32">
        <v>-8.5235231815231103</v>
      </c>
    </row>
    <row r="36" spans="1:5">
      <c r="A36" s="33" t="s">
        <v>169</v>
      </c>
      <c r="B36" s="78">
        <v>17473</v>
      </c>
      <c r="C36" s="78">
        <v>28282.300000000003</v>
      </c>
      <c r="D36" s="78">
        <v>10809.300000000003</v>
      </c>
      <c r="E36" s="32">
        <v>61.862874148686565</v>
      </c>
    </row>
    <row r="37" spans="1:5">
      <c r="A37" s="33" t="s">
        <v>170</v>
      </c>
      <c r="B37" s="78">
        <v>10247.299999999999</v>
      </c>
      <c r="C37" s="78">
        <v>11664.3</v>
      </c>
      <c r="D37" s="78">
        <v>1417</v>
      </c>
      <c r="E37" s="32">
        <v>13.828032750090269</v>
      </c>
    </row>
    <row r="38" spans="1:5">
      <c r="A38" s="9" t="s">
        <v>430</v>
      </c>
      <c r="B38" s="46">
        <v>1016701.3</v>
      </c>
      <c r="C38" s="46">
        <v>1036148.5000000001</v>
      </c>
      <c r="D38" s="46">
        <v>19447.20000000007</v>
      </c>
      <c r="E38" s="79">
        <v>1.9127741845122133</v>
      </c>
    </row>
    <row r="39" spans="1:5" ht="8.25" customHeight="1">
      <c r="A39" s="17"/>
      <c r="B39" s="17"/>
      <c r="C39" s="17"/>
      <c r="D39" s="17"/>
      <c r="E39" s="17"/>
    </row>
    <row r="40" spans="1:5">
      <c r="A40" s="33" t="s">
        <v>431</v>
      </c>
      <c r="B40" s="78">
        <v>149517.20000000001</v>
      </c>
      <c r="C40" s="78">
        <v>137953.80000000002</v>
      </c>
      <c r="D40" s="78">
        <v>-11563.399999999994</v>
      </c>
      <c r="E40" s="32">
        <v>-7.733825941095736</v>
      </c>
    </row>
    <row r="41" spans="1:5">
      <c r="A41" s="33" t="s">
        <v>495</v>
      </c>
      <c r="B41" s="78">
        <v>-95202.002524341748</v>
      </c>
      <c r="C41" s="78">
        <v>-105120.58765336371</v>
      </c>
      <c r="D41" s="78">
        <v>-9918.585129021958</v>
      </c>
      <c r="E41" s="32">
        <v>10.418462706691409</v>
      </c>
    </row>
    <row r="42" spans="1:5">
      <c r="A42" s="33" t="s">
        <v>432</v>
      </c>
      <c r="B42" s="93">
        <v>0</v>
      </c>
      <c r="C42" s="78">
        <v>56180.399999999936</v>
      </c>
      <c r="D42" s="93">
        <v>0</v>
      </c>
      <c r="E42" s="93">
        <v>0</v>
      </c>
    </row>
    <row r="43" spans="1:5">
      <c r="A43" s="9" t="s">
        <v>189</v>
      </c>
      <c r="B43" s="46">
        <v>1071016.4974756583</v>
      </c>
      <c r="C43" s="46">
        <v>1125162.1123466364</v>
      </c>
      <c r="D43" s="46">
        <v>54145.614870978054</v>
      </c>
      <c r="E43" s="79">
        <v>5.055535091998772</v>
      </c>
    </row>
    <row r="44" spans="1:5">
      <c r="A44" s="33" t="s">
        <v>21</v>
      </c>
      <c r="B44" s="78">
        <v>51700</v>
      </c>
      <c r="C44" s="78">
        <v>66094.7</v>
      </c>
      <c r="D44" s="78">
        <v>14394.699999999997</v>
      </c>
      <c r="E44" s="32">
        <v>27.842746615087034</v>
      </c>
    </row>
    <row r="45" spans="1:5">
      <c r="A45" s="33" t="s">
        <v>496</v>
      </c>
      <c r="B45" s="78">
        <v>15598</v>
      </c>
      <c r="C45" s="78">
        <v>14981</v>
      </c>
      <c r="D45" s="78">
        <v>-617</v>
      </c>
      <c r="E45" s="32">
        <v>-3.9556353378638289</v>
      </c>
    </row>
    <row r="46" spans="1:5">
      <c r="A46" s="9" t="s">
        <v>433</v>
      </c>
      <c r="B46" s="46">
        <v>1138314.4974756583</v>
      </c>
      <c r="C46" s="46">
        <v>1206237.8123466363</v>
      </c>
      <c r="D46" s="46">
        <v>67923.314870978007</v>
      </c>
      <c r="E46" s="79">
        <v>5.9670078015878456</v>
      </c>
    </row>
    <row r="47" spans="1:5" ht="7.5" customHeight="1">
      <c r="A47" s="17"/>
      <c r="B47" s="17"/>
      <c r="C47" s="17"/>
      <c r="D47" s="17"/>
      <c r="E47" s="17"/>
    </row>
    <row r="48" spans="1:5">
      <c r="A48" s="81" t="s">
        <v>497</v>
      </c>
      <c r="B48" s="81"/>
      <c r="C48" s="81"/>
      <c r="D48" s="20"/>
      <c r="E48" s="20"/>
    </row>
    <row r="49" spans="1:5">
      <c r="A49" s="81" t="s">
        <v>498</v>
      </c>
      <c r="B49" s="81"/>
      <c r="C49" s="81"/>
      <c r="D49" s="20"/>
      <c r="E49" s="20"/>
    </row>
    <row r="50" spans="1:5" ht="26.25" customHeight="1">
      <c r="A50" s="173" t="s">
        <v>499</v>
      </c>
      <c r="B50" s="173"/>
      <c r="C50" s="173"/>
      <c r="D50" s="173"/>
      <c r="E50" s="173"/>
    </row>
    <row r="51" spans="1:5" ht="24" customHeight="1">
      <c r="A51" s="172" t="s">
        <v>500</v>
      </c>
      <c r="B51" s="172"/>
      <c r="C51" s="172"/>
      <c r="D51" s="172"/>
      <c r="E51" s="172"/>
    </row>
    <row r="52" spans="1:5">
      <c r="A52" s="172" t="s">
        <v>501</v>
      </c>
      <c r="B52" s="172"/>
      <c r="C52" s="172"/>
      <c r="D52" s="172"/>
      <c r="E52" s="172"/>
    </row>
  </sheetData>
  <mergeCells count="3">
    <mergeCell ref="A50:E50"/>
    <mergeCell ref="A51:E51"/>
    <mergeCell ref="A52:E5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B9D3-B7E1-4935-92A0-1F483BFEC27A}">
  <sheetPr>
    <tabColor theme="7"/>
  </sheetPr>
  <dimension ref="A1:E53"/>
  <sheetViews>
    <sheetView topLeftCell="A28" workbookViewId="0">
      <selection activeCell="A51" sqref="A51:E51"/>
    </sheetView>
  </sheetViews>
  <sheetFormatPr defaultRowHeight="15"/>
  <cols>
    <col min="1" max="1" width="58" style="1" customWidth="1"/>
    <col min="2" max="2" width="13" style="1" customWidth="1"/>
    <col min="3" max="3" width="14" style="1" customWidth="1"/>
    <col min="4" max="16384" width="9.140625" style="1"/>
  </cols>
  <sheetData>
    <row r="1" spans="1:5" ht="3.75" customHeight="1">
      <c r="A1" s="20"/>
      <c r="B1" s="20"/>
      <c r="C1" s="20"/>
      <c r="D1" s="20"/>
      <c r="E1" s="20"/>
    </row>
    <row r="2" spans="1:5" ht="48.75">
      <c r="A2" s="5" t="s">
        <v>51</v>
      </c>
      <c r="B2" s="128" t="s">
        <v>502</v>
      </c>
      <c r="C2" s="128" t="s">
        <v>503</v>
      </c>
      <c r="D2" s="128" t="s">
        <v>135</v>
      </c>
      <c r="E2" s="128" t="s">
        <v>136</v>
      </c>
    </row>
    <row r="3" spans="1:5" ht="6.75" customHeight="1">
      <c r="A3" s="17"/>
      <c r="B3" s="17"/>
      <c r="C3" s="17"/>
      <c r="D3" s="17"/>
      <c r="E3" s="17"/>
    </row>
    <row r="4" spans="1:5">
      <c r="A4" s="33" t="s">
        <v>137</v>
      </c>
      <c r="B4" s="78">
        <v>6746.6</v>
      </c>
      <c r="C4" s="78">
        <v>6746.6</v>
      </c>
      <c r="D4" s="78">
        <v>0</v>
      </c>
      <c r="E4" s="32">
        <v>0</v>
      </c>
    </row>
    <row r="5" spans="1:5">
      <c r="A5" s="33" t="s">
        <v>138</v>
      </c>
      <c r="B5" s="78">
        <v>3655.2</v>
      </c>
      <c r="C5" s="78">
        <v>3723.2</v>
      </c>
      <c r="D5" s="78">
        <v>68</v>
      </c>
      <c r="E5" s="32">
        <v>1.8603633180126922</v>
      </c>
    </row>
    <row r="6" spans="1:5">
      <c r="A6" s="33" t="s">
        <v>139</v>
      </c>
      <c r="B6" s="78">
        <v>2647.5</v>
      </c>
      <c r="C6" s="78">
        <v>2647.5</v>
      </c>
      <c r="D6" s="78">
        <v>0</v>
      </c>
      <c r="E6" s="32">
        <v>0</v>
      </c>
    </row>
    <row r="7" spans="1:5">
      <c r="A7" s="33" t="s">
        <v>140</v>
      </c>
      <c r="B7" s="78">
        <v>15627.1</v>
      </c>
      <c r="C7" s="78">
        <v>15655.1</v>
      </c>
      <c r="D7" s="78">
        <v>28</v>
      </c>
      <c r="E7" s="32">
        <v>0.1791759187565134</v>
      </c>
    </row>
    <row r="8" spans="1:5">
      <c r="A8" s="33" t="s">
        <v>141</v>
      </c>
      <c r="B8" s="78">
        <v>40582.199999999997</v>
      </c>
      <c r="C8" s="78">
        <v>40672.300000000003</v>
      </c>
      <c r="D8" s="78">
        <v>90.100000000005821</v>
      </c>
      <c r="E8" s="32">
        <v>0.22201852043508552</v>
      </c>
    </row>
    <row r="9" spans="1:5">
      <c r="A9" s="33" t="s">
        <v>142</v>
      </c>
      <c r="B9" s="78">
        <v>3956.7</v>
      </c>
      <c r="C9" s="78">
        <v>3986.8999999999996</v>
      </c>
      <c r="D9" s="78">
        <v>30.199999999999818</v>
      </c>
      <c r="E9" s="32">
        <v>0.76326231455505766</v>
      </c>
    </row>
    <row r="10" spans="1:5">
      <c r="A10" s="33" t="s">
        <v>143</v>
      </c>
      <c r="B10" s="78">
        <v>28194.7</v>
      </c>
      <c r="C10" s="78">
        <v>29692.6</v>
      </c>
      <c r="D10" s="78">
        <v>1497.8999999999978</v>
      </c>
      <c r="E10" s="32">
        <v>5.312700613945176</v>
      </c>
    </row>
    <row r="11" spans="1:5">
      <c r="A11" s="33" t="s">
        <v>144</v>
      </c>
      <c r="B11" s="78">
        <v>3019.4</v>
      </c>
      <c r="C11" s="78">
        <v>3019.4</v>
      </c>
      <c r="D11" s="78">
        <v>0</v>
      </c>
      <c r="E11" s="32">
        <v>0</v>
      </c>
    </row>
    <row r="12" spans="1:5">
      <c r="A12" s="33" t="s">
        <v>145</v>
      </c>
      <c r="B12" s="78">
        <v>33897.299999999996</v>
      </c>
      <c r="C12" s="78">
        <v>33796.300000000003</v>
      </c>
      <c r="D12" s="78">
        <v>-100.99999999999272</v>
      </c>
      <c r="E12" s="32">
        <v>-0.29795883447941707</v>
      </c>
    </row>
    <row r="13" spans="1:5">
      <c r="A13" s="33" t="s">
        <v>146</v>
      </c>
      <c r="B13" s="78">
        <v>17200</v>
      </c>
      <c r="C13" s="78">
        <v>17452.100000000002</v>
      </c>
      <c r="D13" s="78">
        <v>252.10000000000218</v>
      </c>
      <c r="E13" s="32">
        <v>1.4656976744186201</v>
      </c>
    </row>
    <row r="14" spans="1:5">
      <c r="A14" s="33" t="s">
        <v>147</v>
      </c>
      <c r="B14" s="78">
        <v>48343.199999999997</v>
      </c>
      <c r="C14" s="78">
        <v>49063.199999999997</v>
      </c>
      <c r="D14" s="78">
        <v>720</v>
      </c>
      <c r="E14" s="32">
        <v>1.489351139353623</v>
      </c>
    </row>
    <row r="15" spans="1:5">
      <c r="A15" s="33" t="s">
        <v>148</v>
      </c>
      <c r="B15" s="78">
        <v>19169.600000000002</v>
      </c>
      <c r="C15" s="78">
        <v>19491.599999999999</v>
      </c>
      <c r="D15" s="78">
        <v>321.99999999999636</v>
      </c>
      <c r="E15" s="32">
        <v>1.6797429262999541</v>
      </c>
    </row>
    <row r="16" spans="1:5">
      <c r="A16" s="33" t="s">
        <v>149</v>
      </c>
      <c r="B16" s="78">
        <v>6914</v>
      </c>
      <c r="C16" s="78">
        <v>6827.8</v>
      </c>
      <c r="D16" s="78">
        <v>-86.199999999999818</v>
      </c>
      <c r="E16" s="32">
        <v>-1.2467457332947629</v>
      </c>
    </row>
    <row r="17" spans="1:5">
      <c r="A17" s="33" t="s">
        <v>150</v>
      </c>
      <c r="B17" s="78">
        <v>2204.8999999999996</v>
      </c>
      <c r="C17" s="78">
        <v>2156.9</v>
      </c>
      <c r="D17" s="78">
        <v>-47.999999999999545</v>
      </c>
      <c r="E17" s="32">
        <v>-2.1769694770737646</v>
      </c>
    </row>
    <row r="18" spans="1:5">
      <c r="A18" s="33" t="s">
        <v>151</v>
      </c>
      <c r="B18" s="78">
        <v>6040.6</v>
      </c>
      <c r="C18" s="78">
        <v>5980.7</v>
      </c>
      <c r="D18" s="78">
        <v>-59.900000000000546</v>
      </c>
      <c r="E18" s="32">
        <v>-0.99162334867398672</v>
      </c>
    </row>
    <row r="19" spans="1:5">
      <c r="A19" s="33" t="s">
        <v>504</v>
      </c>
      <c r="B19" s="78">
        <v>3252</v>
      </c>
      <c r="C19" s="78">
        <v>3308.9</v>
      </c>
      <c r="D19" s="78">
        <v>56.900000000000091</v>
      </c>
      <c r="E19" s="32">
        <v>1.7496924969249816</v>
      </c>
    </row>
    <row r="20" spans="1:5">
      <c r="A20" s="33" t="s">
        <v>153</v>
      </c>
      <c r="B20" s="78">
        <v>27172.6</v>
      </c>
      <c r="C20" s="78">
        <v>27126.600000000002</v>
      </c>
      <c r="D20" s="78">
        <v>-45.999999999996362</v>
      </c>
      <c r="E20" s="32">
        <v>-0.16928818000484513</v>
      </c>
    </row>
    <row r="21" spans="1:5">
      <c r="A21" s="33" t="s">
        <v>154</v>
      </c>
      <c r="B21" s="78">
        <v>18660.8</v>
      </c>
      <c r="C21" s="78">
        <v>19029.899999999998</v>
      </c>
      <c r="D21" s="78">
        <v>369.09999999999854</v>
      </c>
      <c r="E21" s="32">
        <v>1.9779430678213084</v>
      </c>
    </row>
    <row r="22" spans="1:5">
      <c r="A22" s="33" t="s">
        <v>155</v>
      </c>
      <c r="B22" s="78">
        <v>5833.7000000000007</v>
      </c>
      <c r="C22" s="78">
        <v>5843.7</v>
      </c>
      <c r="D22" s="78">
        <v>9.9999999999990905</v>
      </c>
      <c r="E22" s="32">
        <v>0.17141779659561873</v>
      </c>
    </row>
    <row r="23" spans="1:5">
      <c r="A23" s="33" t="s">
        <v>156</v>
      </c>
      <c r="B23" s="78">
        <v>40235.1</v>
      </c>
      <c r="C23" s="78">
        <v>40515.1</v>
      </c>
      <c r="D23" s="78">
        <v>280</v>
      </c>
      <c r="E23" s="32">
        <v>0.69590979020806021</v>
      </c>
    </row>
    <row r="24" spans="1:5">
      <c r="A24" s="33" t="s">
        <v>157</v>
      </c>
      <c r="B24" s="78">
        <v>58319.8</v>
      </c>
      <c r="C24" s="78">
        <v>58244.5</v>
      </c>
      <c r="D24" s="78">
        <v>-75.30000000000291</v>
      </c>
      <c r="E24" s="32">
        <v>-0.12911566912096051</v>
      </c>
    </row>
    <row r="25" spans="1:5">
      <c r="A25" s="33" t="s">
        <v>424</v>
      </c>
      <c r="B25" s="78">
        <v>4953.8999999999996</v>
      </c>
      <c r="C25" s="78">
        <v>4986.9000000000005</v>
      </c>
      <c r="D25" s="78">
        <v>33.000000000000909</v>
      </c>
      <c r="E25" s="32">
        <v>0.66614182765096785</v>
      </c>
    </row>
    <row r="26" spans="1:5">
      <c r="A26" s="33" t="s">
        <v>159</v>
      </c>
      <c r="B26" s="78">
        <v>136946.80000000002</v>
      </c>
      <c r="C26" s="78">
        <v>136946.79999999999</v>
      </c>
      <c r="D26" s="78">
        <v>0</v>
      </c>
      <c r="E26" s="32">
        <v>-2.2204460492503131E-14</v>
      </c>
    </row>
    <row r="27" spans="1:5">
      <c r="A27" s="33" t="s">
        <v>160</v>
      </c>
      <c r="B27" s="78">
        <v>69694.899999999994</v>
      </c>
      <c r="C27" s="78">
        <v>70270.5</v>
      </c>
      <c r="D27" s="78">
        <v>575.60000000000582</v>
      </c>
      <c r="E27" s="32">
        <v>0.82588539477064238</v>
      </c>
    </row>
    <row r="28" spans="1:5">
      <c r="A28" s="33" t="s">
        <v>161</v>
      </c>
      <c r="B28" s="78">
        <v>72660.5</v>
      </c>
      <c r="C28" s="78">
        <v>72538.5</v>
      </c>
      <c r="D28" s="78">
        <v>-122</v>
      </c>
      <c r="E28" s="32">
        <v>-0.16790415700415062</v>
      </c>
    </row>
    <row r="29" spans="1:5">
      <c r="A29" s="33" t="s">
        <v>162</v>
      </c>
      <c r="B29" s="78">
        <v>32105.599999999999</v>
      </c>
      <c r="C29" s="78">
        <v>32539.9</v>
      </c>
      <c r="D29" s="78">
        <v>434.30000000000291</v>
      </c>
      <c r="E29" s="32">
        <v>1.3527235124090486</v>
      </c>
    </row>
    <row r="30" spans="1:5">
      <c r="A30" s="33" t="s">
        <v>163</v>
      </c>
      <c r="B30" s="78">
        <v>90094.3</v>
      </c>
      <c r="C30" s="78">
        <v>90249.299999999988</v>
      </c>
      <c r="D30" s="78">
        <v>154.99999999998545</v>
      </c>
      <c r="E30" s="32">
        <v>0.17204196047917453</v>
      </c>
    </row>
    <row r="31" spans="1:5">
      <c r="A31" s="33" t="s">
        <v>164</v>
      </c>
      <c r="B31" s="78">
        <v>103995.5</v>
      </c>
      <c r="C31" s="78">
        <v>103995.5</v>
      </c>
      <c r="D31" s="78">
        <v>0</v>
      </c>
      <c r="E31" s="32">
        <v>0</v>
      </c>
    </row>
    <row r="32" spans="1:5">
      <c r="A32" s="33" t="s">
        <v>165</v>
      </c>
      <c r="B32" s="78">
        <v>54643.1</v>
      </c>
      <c r="C32" s="78">
        <v>54989.5</v>
      </c>
      <c r="D32" s="78">
        <v>346.40000000000146</v>
      </c>
      <c r="E32" s="32">
        <v>0.63393182304811724</v>
      </c>
    </row>
    <row r="33" spans="1:5">
      <c r="A33" s="33" t="s">
        <v>166</v>
      </c>
      <c r="B33" s="78">
        <v>7903.5</v>
      </c>
      <c r="C33" s="78">
        <v>7871.5</v>
      </c>
      <c r="D33" s="78">
        <v>-32</v>
      </c>
      <c r="E33" s="32">
        <v>-0.404883912190801</v>
      </c>
    </row>
    <row r="34" spans="1:5">
      <c r="A34" s="33" t="s">
        <v>505</v>
      </c>
      <c r="B34" s="78">
        <v>16122.9</v>
      </c>
      <c r="C34" s="78">
        <v>16122.9</v>
      </c>
      <c r="D34" s="78">
        <v>0</v>
      </c>
      <c r="E34" s="32">
        <v>0</v>
      </c>
    </row>
    <row r="35" spans="1:5">
      <c r="A35" s="33" t="s">
        <v>168</v>
      </c>
      <c r="B35" s="78">
        <v>10354.099999999999</v>
      </c>
      <c r="C35" s="78">
        <v>10709.7</v>
      </c>
      <c r="D35" s="78">
        <v>355.60000000000218</v>
      </c>
      <c r="E35" s="32">
        <v>3.4343883099448691</v>
      </c>
    </row>
    <row r="36" spans="1:5">
      <c r="A36" s="33" t="s">
        <v>506</v>
      </c>
      <c r="B36" s="94">
        <v>0</v>
      </c>
      <c r="C36" s="94">
        <v>0</v>
      </c>
      <c r="D36" s="94">
        <v>0</v>
      </c>
      <c r="E36" s="94">
        <v>0</v>
      </c>
    </row>
    <row r="37" spans="1:5">
      <c r="A37" s="33" t="s">
        <v>169</v>
      </c>
      <c r="B37" s="78">
        <v>22493.3</v>
      </c>
      <c r="C37" s="78">
        <v>28282.300000000003</v>
      </c>
      <c r="D37" s="78">
        <v>5789.0000000000036</v>
      </c>
      <c r="E37" s="32">
        <v>25.736552662348355</v>
      </c>
    </row>
    <row r="38" spans="1:5">
      <c r="A38" s="33" t="s">
        <v>170</v>
      </c>
      <c r="B38" s="78">
        <v>11664.3</v>
      </c>
      <c r="C38" s="78">
        <v>11664.3</v>
      </c>
      <c r="D38" s="78">
        <v>0</v>
      </c>
      <c r="E38" s="32">
        <v>0</v>
      </c>
    </row>
    <row r="39" spans="1:5">
      <c r="A39" s="9" t="s">
        <v>430</v>
      </c>
      <c r="B39" s="46">
        <v>1025305.7000000001</v>
      </c>
      <c r="C39" s="46">
        <v>1036148.5000000001</v>
      </c>
      <c r="D39" s="46">
        <v>10842.80000000001</v>
      </c>
      <c r="E39" s="79">
        <v>1.0575187478232051</v>
      </c>
    </row>
    <row r="40" spans="1:5" ht="3" customHeight="1">
      <c r="A40" s="17"/>
      <c r="B40" s="17"/>
      <c r="C40" s="17"/>
      <c r="D40" s="17"/>
      <c r="E40" s="17"/>
    </row>
    <row r="41" spans="1:5">
      <c r="A41" s="33" t="s">
        <v>171</v>
      </c>
      <c r="B41" s="78">
        <v>134635.20000000001</v>
      </c>
      <c r="C41" s="78">
        <v>137953.80000000002</v>
      </c>
      <c r="D41" s="78">
        <v>3318.6000000000058</v>
      </c>
      <c r="E41" s="32">
        <v>2.4648828835252656</v>
      </c>
    </row>
    <row r="42" spans="1:5">
      <c r="A42" s="33" t="s">
        <v>507</v>
      </c>
      <c r="B42" s="78">
        <v>-101492.00115682479</v>
      </c>
      <c r="C42" s="78">
        <v>-105120.58765336371</v>
      </c>
      <c r="D42" s="78">
        <v>-3628.5864965389192</v>
      </c>
      <c r="E42" s="32">
        <v>3.5752438174236456</v>
      </c>
    </row>
    <row r="43" spans="1:5">
      <c r="A43" s="33" t="s">
        <v>432</v>
      </c>
      <c r="B43" s="78">
        <v>64043.504006461735</v>
      </c>
      <c r="C43" s="78">
        <v>56180.399999999936</v>
      </c>
      <c r="D43" s="78">
        <v>-7863.1040064617991</v>
      </c>
      <c r="E43" s="94">
        <v>0</v>
      </c>
    </row>
    <row r="44" spans="1:5">
      <c r="A44" s="9" t="s">
        <v>189</v>
      </c>
      <c r="B44" s="46">
        <v>1122492.402849637</v>
      </c>
      <c r="C44" s="46">
        <v>1125162.1123466364</v>
      </c>
      <c r="D44" s="46">
        <v>2669.7094969993923</v>
      </c>
      <c r="E44" s="79">
        <v>0.23783764506752902</v>
      </c>
    </row>
    <row r="45" spans="1:5">
      <c r="A45" s="33" t="s">
        <v>21</v>
      </c>
      <c r="B45" s="78">
        <v>61891</v>
      </c>
      <c r="C45" s="78">
        <v>66094.7</v>
      </c>
      <c r="D45" s="78">
        <v>4203.6999999999971</v>
      </c>
      <c r="E45" s="32">
        <v>6.7921022442681389</v>
      </c>
    </row>
    <row r="46" spans="1:5">
      <c r="A46" s="33" t="s">
        <v>508</v>
      </c>
      <c r="B46" s="78">
        <v>14981</v>
      </c>
      <c r="C46" s="78">
        <v>14981</v>
      </c>
      <c r="D46" s="78">
        <v>0</v>
      </c>
      <c r="E46" s="32">
        <v>0</v>
      </c>
    </row>
    <row r="47" spans="1:5" ht="15.75" customHeight="1">
      <c r="A47" s="9" t="s">
        <v>433</v>
      </c>
      <c r="B47" s="46">
        <v>1199364.402849637</v>
      </c>
      <c r="C47" s="46">
        <v>1206237.8123466363</v>
      </c>
      <c r="D47" s="46">
        <v>6873.4094969993894</v>
      </c>
      <c r="E47" s="79">
        <v>0.5730876688242903</v>
      </c>
    </row>
    <row r="48" spans="1:5" ht="8.25" customHeight="1">
      <c r="A48" s="17"/>
      <c r="B48" s="17"/>
      <c r="C48" s="17"/>
      <c r="D48" s="17"/>
      <c r="E48" s="17"/>
    </row>
    <row r="49" spans="1:5" ht="18.75" customHeight="1">
      <c r="A49" s="81" t="s">
        <v>509</v>
      </c>
      <c r="B49" s="81"/>
      <c r="C49" s="81"/>
      <c r="D49" s="81"/>
      <c r="E49" s="81"/>
    </row>
    <row r="50" spans="1:5" ht="18.75" customHeight="1">
      <c r="A50" s="81" t="s">
        <v>510</v>
      </c>
      <c r="B50" s="81"/>
      <c r="C50" s="81"/>
      <c r="D50" s="81"/>
      <c r="E50" s="81"/>
    </row>
    <row r="51" spans="1:5" ht="24.75" customHeight="1">
      <c r="A51" s="172" t="s">
        <v>511</v>
      </c>
      <c r="B51" s="174"/>
      <c r="C51" s="174"/>
      <c r="D51" s="174"/>
      <c r="E51" s="174"/>
    </row>
    <row r="52" spans="1:5" ht="24.75" customHeight="1">
      <c r="A52" s="172" t="s">
        <v>512</v>
      </c>
      <c r="B52" s="172"/>
      <c r="C52" s="172"/>
      <c r="D52" s="172"/>
      <c r="E52" s="172"/>
    </row>
    <row r="53" spans="1:5">
      <c r="A53" s="172" t="s">
        <v>513</v>
      </c>
      <c r="B53" s="172"/>
      <c r="C53" s="172"/>
      <c r="D53" s="172"/>
      <c r="E53" s="172"/>
    </row>
  </sheetData>
  <mergeCells count="3">
    <mergeCell ref="A51:E51"/>
    <mergeCell ref="A52:E52"/>
    <mergeCell ref="A53:E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60E-577A-4053-B016-962B875AC6DD}">
  <sheetPr>
    <tabColor theme="7"/>
  </sheetPr>
  <dimension ref="A1:C11"/>
  <sheetViews>
    <sheetView workbookViewId="0">
      <selection activeCell="A45" sqref="A45"/>
    </sheetView>
  </sheetViews>
  <sheetFormatPr defaultRowHeight="15"/>
  <cols>
    <col min="1" max="1" width="51" style="1" customWidth="1"/>
    <col min="2" max="2" width="11.5703125" style="1" customWidth="1"/>
    <col min="3" max="16384" width="9.140625" style="1"/>
  </cols>
  <sheetData>
    <row r="1" spans="1:3" ht="5.25" customHeight="1">
      <c r="A1" s="20"/>
      <c r="B1" s="20"/>
    </row>
    <row r="2" spans="1:3" ht="24.75">
      <c r="A2" s="5" t="s">
        <v>435</v>
      </c>
      <c r="B2" s="53" t="s">
        <v>129</v>
      </c>
      <c r="C2" s="2"/>
    </row>
    <row r="3" spans="1:3" ht="5.25" customHeight="1">
      <c r="A3" s="17"/>
      <c r="B3" s="17"/>
    </row>
    <row r="4" spans="1:3">
      <c r="A4" s="95" t="s">
        <v>130</v>
      </c>
      <c r="B4" s="96">
        <v>19.34</v>
      </c>
    </row>
    <row r="5" spans="1:3">
      <c r="A5" s="97" t="s">
        <v>131</v>
      </c>
      <c r="B5" s="98">
        <v>5.0999999999999996</v>
      </c>
    </row>
    <row r="6" spans="1:3">
      <c r="A6" s="97" t="s">
        <v>436</v>
      </c>
      <c r="B6" s="98">
        <v>14.24</v>
      </c>
    </row>
    <row r="7" spans="1:3">
      <c r="A7" s="95" t="s">
        <v>132</v>
      </c>
      <c r="B7" s="96">
        <v>20.7</v>
      </c>
    </row>
    <row r="8" spans="1:3">
      <c r="A8" s="95" t="s">
        <v>133</v>
      </c>
      <c r="B8" s="96">
        <v>-2.952</v>
      </c>
    </row>
    <row r="9" spans="1:3">
      <c r="A9" s="95" t="s">
        <v>134</v>
      </c>
      <c r="B9" s="96">
        <v>19.100000000000001</v>
      </c>
    </row>
    <row r="10" spans="1:3">
      <c r="A10" s="95" t="s">
        <v>8</v>
      </c>
      <c r="B10" s="96">
        <v>56.188000000000002</v>
      </c>
    </row>
    <row r="11" spans="1:3" ht="4.5" customHeight="1">
      <c r="A11" s="17"/>
      <c r="B11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28CC-1FA6-4B80-9652-E30255F2AAF0}">
  <sheetPr>
    <tabColor theme="7"/>
  </sheetPr>
  <dimension ref="A1:G47"/>
  <sheetViews>
    <sheetView workbookViewId="0">
      <selection activeCell="G25" sqref="G25"/>
    </sheetView>
  </sheetViews>
  <sheetFormatPr defaultRowHeight="15"/>
  <cols>
    <col min="1" max="1" width="45.85546875" style="1" customWidth="1"/>
    <col min="2" max="2" width="9.140625" style="1"/>
    <col min="3" max="3" width="6.28515625" style="1" customWidth="1"/>
    <col min="4" max="16384" width="9.140625" style="1"/>
  </cols>
  <sheetData>
    <row r="1" spans="1:7" ht="6" customHeight="1">
      <c r="A1" s="20"/>
      <c r="B1" s="34"/>
      <c r="C1" s="34"/>
      <c r="D1" s="20"/>
      <c r="E1" s="20"/>
      <c r="F1" s="20"/>
      <c r="G1" s="20"/>
    </row>
    <row r="2" spans="1:7" ht="27.75" customHeight="1">
      <c r="A2" s="5" t="s">
        <v>51</v>
      </c>
      <c r="B2" s="53" t="s">
        <v>172</v>
      </c>
      <c r="C2" s="53" t="s">
        <v>173</v>
      </c>
      <c r="D2" s="53">
        <v>2022</v>
      </c>
      <c r="E2" s="53">
        <v>2023</v>
      </c>
      <c r="F2" s="53">
        <v>2024</v>
      </c>
      <c r="G2" s="53">
        <v>2025</v>
      </c>
    </row>
    <row r="3" spans="1:7" ht="5.25" customHeight="1">
      <c r="A3" s="17"/>
      <c r="B3" s="18"/>
      <c r="C3" s="18"/>
      <c r="D3" s="17"/>
      <c r="E3" s="17"/>
      <c r="F3" s="17"/>
      <c r="G3" s="17"/>
    </row>
    <row r="4" spans="1:7">
      <c r="A4" s="30" t="s">
        <v>174</v>
      </c>
      <c r="B4" s="31"/>
      <c r="C4" s="31"/>
      <c r="D4" s="32"/>
      <c r="E4" s="32"/>
      <c r="F4" s="32"/>
      <c r="G4" s="32"/>
    </row>
    <row r="5" spans="1:7">
      <c r="A5" s="33" t="s">
        <v>140</v>
      </c>
      <c r="B5" s="34" t="s">
        <v>175</v>
      </c>
      <c r="C5" s="34">
        <v>4</v>
      </c>
      <c r="D5" s="35">
        <v>3213.4</v>
      </c>
      <c r="E5" s="35">
        <v>3347.4</v>
      </c>
      <c r="F5" s="35">
        <v>3375.4</v>
      </c>
      <c r="G5" s="35">
        <v>3429.4</v>
      </c>
    </row>
    <row r="6" spans="1:7">
      <c r="A6" s="33" t="s">
        <v>141</v>
      </c>
      <c r="B6" s="34" t="s">
        <v>176</v>
      </c>
      <c r="C6" s="34">
        <v>9</v>
      </c>
      <c r="D6" s="35">
        <v>2182.7000000000003</v>
      </c>
      <c r="E6" s="35">
        <v>2537.6000000000004</v>
      </c>
      <c r="F6" s="35">
        <v>2465.3000000000002</v>
      </c>
      <c r="G6" s="35">
        <v>2503.4</v>
      </c>
    </row>
    <row r="7" spans="1:7">
      <c r="A7" s="33" t="s">
        <v>143</v>
      </c>
      <c r="B7" s="34" t="s">
        <v>437</v>
      </c>
      <c r="C7" s="34">
        <v>15</v>
      </c>
      <c r="D7" s="35">
        <v>251.3</v>
      </c>
      <c r="E7" s="35">
        <v>315.3</v>
      </c>
      <c r="F7" s="35">
        <v>301.3</v>
      </c>
      <c r="G7" s="35">
        <v>141.30000000000001</v>
      </c>
    </row>
    <row r="8" spans="1:7">
      <c r="A8" s="33" t="s">
        <v>144</v>
      </c>
      <c r="B8" s="34" t="s">
        <v>438</v>
      </c>
      <c r="C8" s="34">
        <v>1</v>
      </c>
      <c r="D8" s="35">
        <v>206</v>
      </c>
      <c r="E8" s="35">
        <v>204</v>
      </c>
      <c r="F8" s="35">
        <v>202</v>
      </c>
      <c r="G8" s="35">
        <v>201</v>
      </c>
    </row>
    <row r="9" spans="1:7">
      <c r="A9" s="33" t="s">
        <v>145</v>
      </c>
      <c r="B9" s="34" t="s">
        <v>177</v>
      </c>
      <c r="C9" s="34">
        <v>3</v>
      </c>
      <c r="D9" s="35">
        <v>746.9</v>
      </c>
      <c r="E9" s="35">
        <v>765.8</v>
      </c>
      <c r="F9" s="35">
        <v>754.3</v>
      </c>
      <c r="G9" s="35">
        <v>742.8</v>
      </c>
    </row>
    <row r="10" spans="1:7">
      <c r="A10" s="33" t="s">
        <v>146</v>
      </c>
      <c r="B10" s="34" t="s">
        <v>177</v>
      </c>
      <c r="C10" s="34">
        <v>1</v>
      </c>
      <c r="D10" s="35">
        <v>34</v>
      </c>
      <c r="E10" s="35">
        <v>34</v>
      </c>
      <c r="F10" s="35">
        <v>34</v>
      </c>
      <c r="G10" s="35">
        <v>34</v>
      </c>
    </row>
    <row r="11" spans="1:7">
      <c r="A11" s="33" t="s">
        <v>147</v>
      </c>
      <c r="B11" s="34" t="s">
        <v>438</v>
      </c>
      <c r="C11" s="34">
        <v>16</v>
      </c>
      <c r="D11" s="35">
        <v>10051</v>
      </c>
      <c r="E11" s="35">
        <v>11099</v>
      </c>
      <c r="F11" s="35">
        <v>2983</v>
      </c>
      <c r="G11" s="35">
        <v>2908</v>
      </c>
    </row>
    <row r="12" spans="1:7">
      <c r="A12" s="33" t="s">
        <v>148</v>
      </c>
      <c r="B12" s="34" t="s">
        <v>439</v>
      </c>
      <c r="C12" s="34">
        <v>6</v>
      </c>
      <c r="D12" s="35">
        <v>549.6</v>
      </c>
      <c r="E12" s="35">
        <v>510.7</v>
      </c>
      <c r="F12" s="35">
        <v>478.7</v>
      </c>
      <c r="G12" s="35">
        <v>462.2</v>
      </c>
    </row>
    <row r="13" spans="1:7">
      <c r="A13" s="33" t="s">
        <v>149</v>
      </c>
      <c r="B13" s="34" t="s">
        <v>439</v>
      </c>
      <c r="C13" s="34">
        <v>1</v>
      </c>
      <c r="D13" s="35">
        <v>2.7</v>
      </c>
      <c r="E13" s="35">
        <v>2.7</v>
      </c>
      <c r="F13" s="35">
        <v>2.7</v>
      </c>
      <c r="G13" s="35">
        <v>2.7</v>
      </c>
    </row>
    <row r="14" spans="1:7">
      <c r="A14" s="33" t="s">
        <v>150</v>
      </c>
      <c r="B14" s="34" t="s">
        <v>440</v>
      </c>
      <c r="C14" s="34">
        <v>5</v>
      </c>
      <c r="D14" s="35">
        <v>445.5</v>
      </c>
      <c r="E14" s="35">
        <v>357.5</v>
      </c>
      <c r="F14" s="35">
        <v>316</v>
      </c>
      <c r="G14" s="35">
        <v>3</v>
      </c>
    </row>
    <row r="15" spans="1:7">
      <c r="A15" s="33" t="s">
        <v>154</v>
      </c>
      <c r="B15" s="34" t="s">
        <v>440</v>
      </c>
      <c r="C15" s="34">
        <v>5</v>
      </c>
      <c r="D15" s="35">
        <v>1206.8</v>
      </c>
      <c r="E15" s="35">
        <v>1283.9000000000001</v>
      </c>
      <c r="F15" s="35">
        <v>1283.9000000000001</v>
      </c>
      <c r="G15" s="35">
        <v>1201.2</v>
      </c>
    </row>
    <row r="16" spans="1:7">
      <c r="A16" s="33" t="s">
        <v>155</v>
      </c>
      <c r="B16" s="34" t="s">
        <v>440</v>
      </c>
      <c r="C16" s="34">
        <v>1</v>
      </c>
      <c r="D16" s="35">
        <v>5085</v>
      </c>
      <c r="E16" s="35">
        <v>5375</v>
      </c>
      <c r="F16" s="35">
        <v>5375</v>
      </c>
      <c r="G16" s="35">
        <v>5375</v>
      </c>
    </row>
    <row r="17" spans="1:7">
      <c r="A17" s="33" t="s">
        <v>156</v>
      </c>
      <c r="B17" s="34" t="s">
        <v>178</v>
      </c>
      <c r="C17" s="34">
        <v>7</v>
      </c>
      <c r="D17" s="35">
        <v>7219</v>
      </c>
      <c r="E17" s="35">
        <v>7224</v>
      </c>
      <c r="F17" s="35">
        <v>7224</v>
      </c>
      <c r="G17" s="35">
        <v>7224</v>
      </c>
    </row>
    <row r="18" spans="1:7">
      <c r="A18" s="33" t="s">
        <v>157</v>
      </c>
      <c r="B18" s="34" t="s">
        <v>437</v>
      </c>
      <c r="C18" s="34">
        <v>5</v>
      </c>
      <c r="D18" s="35">
        <v>7036.2</v>
      </c>
      <c r="E18" s="35">
        <v>7285.4</v>
      </c>
      <c r="F18" s="35">
        <v>6466.1</v>
      </c>
      <c r="G18" s="35">
        <v>6466.1</v>
      </c>
    </row>
    <row r="19" spans="1:7">
      <c r="A19" s="33" t="s">
        <v>159</v>
      </c>
      <c r="B19" s="34" t="s">
        <v>179</v>
      </c>
      <c r="C19" s="34">
        <v>2</v>
      </c>
      <c r="D19" s="35">
        <v>50245</v>
      </c>
      <c r="E19" s="35">
        <v>54854</v>
      </c>
      <c r="F19" s="35">
        <v>54854</v>
      </c>
      <c r="G19" s="35">
        <v>54854</v>
      </c>
    </row>
    <row r="20" spans="1:7">
      <c r="A20" s="33" t="s">
        <v>160</v>
      </c>
      <c r="B20" s="34" t="s">
        <v>179</v>
      </c>
      <c r="C20" s="34">
        <v>30</v>
      </c>
      <c r="D20" s="35">
        <v>30127.979079301378</v>
      </c>
      <c r="E20" s="35">
        <v>31845.606307352093</v>
      </c>
      <c r="F20" s="35">
        <v>31845.606307352093</v>
      </c>
      <c r="G20" s="35">
        <v>31845.606307352093</v>
      </c>
    </row>
    <row r="21" spans="1:7">
      <c r="A21" s="33" t="s">
        <v>161</v>
      </c>
      <c r="B21" s="34" t="s">
        <v>179</v>
      </c>
      <c r="C21" s="34">
        <v>21</v>
      </c>
      <c r="D21" s="35">
        <v>49242.200000000004</v>
      </c>
      <c r="E21" s="35">
        <v>49756.400000000016</v>
      </c>
      <c r="F21" s="35">
        <v>49756.400000000016</v>
      </c>
      <c r="G21" s="35">
        <v>49756.400000000016</v>
      </c>
    </row>
    <row r="22" spans="1:7">
      <c r="A22" s="33" t="s">
        <v>165</v>
      </c>
      <c r="B22" s="34" t="s">
        <v>190</v>
      </c>
      <c r="C22" s="34">
        <v>2</v>
      </c>
      <c r="D22" s="35">
        <v>284.5</v>
      </c>
      <c r="E22" s="35">
        <v>146</v>
      </c>
      <c r="F22" s="35">
        <v>146</v>
      </c>
      <c r="G22" s="35">
        <v>146</v>
      </c>
    </row>
    <row r="23" spans="1:7">
      <c r="A23" s="33" t="s">
        <v>166</v>
      </c>
      <c r="B23" s="34" t="s">
        <v>190</v>
      </c>
      <c r="C23" s="34">
        <v>2</v>
      </c>
      <c r="D23" s="35">
        <v>912</v>
      </c>
      <c r="E23" s="35">
        <v>1040.5</v>
      </c>
      <c r="F23" s="35">
        <v>1040.5</v>
      </c>
      <c r="G23" s="35">
        <v>1040.5</v>
      </c>
    </row>
    <row r="24" spans="1:7">
      <c r="A24" s="33" t="s">
        <v>170</v>
      </c>
      <c r="B24" s="34" t="s">
        <v>175</v>
      </c>
      <c r="C24" s="34">
        <v>1</v>
      </c>
      <c r="D24" s="35">
        <v>798.1</v>
      </c>
      <c r="E24" s="35">
        <v>838</v>
      </c>
      <c r="F24" s="35">
        <v>880</v>
      </c>
      <c r="G24" s="35">
        <v>923</v>
      </c>
    </row>
    <row r="25" spans="1:7">
      <c r="A25" s="9" t="s">
        <v>180</v>
      </c>
      <c r="B25" s="36" t="s">
        <v>116</v>
      </c>
      <c r="C25" s="10">
        <v>137</v>
      </c>
      <c r="D25" s="37">
        <v>169839.8790793014</v>
      </c>
      <c r="E25" s="37">
        <v>178822.80630735212</v>
      </c>
      <c r="F25" s="37">
        <v>169784.20630735211</v>
      </c>
      <c r="G25" s="37">
        <v>169259.60630735211</v>
      </c>
    </row>
    <row r="26" spans="1:7" ht="24.75" customHeight="1">
      <c r="A26" s="30" t="s">
        <v>181</v>
      </c>
      <c r="B26" s="31"/>
      <c r="C26" s="31"/>
      <c r="D26" s="35"/>
      <c r="E26" s="35"/>
      <c r="F26" s="35"/>
      <c r="G26" s="35"/>
    </row>
    <row r="27" spans="1:7">
      <c r="A27" s="33" t="s">
        <v>139</v>
      </c>
      <c r="B27" s="34" t="s">
        <v>182</v>
      </c>
      <c r="C27" s="34">
        <v>1</v>
      </c>
      <c r="D27" s="35">
        <v>27.986504</v>
      </c>
      <c r="E27" s="35">
        <v>30.552866000000002</v>
      </c>
      <c r="F27" s="35">
        <v>30.552866000000002</v>
      </c>
      <c r="G27" s="35">
        <v>0</v>
      </c>
    </row>
    <row r="28" spans="1:7">
      <c r="A28" s="33" t="s">
        <v>140</v>
      </c>
      <c r="B28" s="34" t="s">
        <v>175</v>
      </c>
      <c r="C28" s="34">
        <v>6</v>
      </c>
      <c r="D28" s="35">
        <v>96.019000000000005</v>
      </c>
      <c r="E28" s="35">
        <v>96.704999999999998</v>
      </c>
      <c r="F28" s="35">
        <v>71.704999999999998</v>
      </c>
      <c r="G28" s="35">
        <v>67.704999999999998</v>
      </c>
    </row>
    <row r="29" spans="1:7">
      <c r="A29" s="33" t="s">
        <v>143</v>
      </c>
      <c r="B29" s="34" t="s">
        <v>437</v>
      </c>
      <c r="C29" s="34">
        <v>4</v>
      </c>
      <c r="D29" s="35">
        <v>91</v>
      </c>
      <c r="E29" s="35">
        <v>106</v>
      </c>
      <c r="F29" s="35">
        <v>73</v>
      </c>
      <c r="G29" s="35">
        <v>45</v>
      </c>
    </row>
    <row r="30" spans="1:7">
      <c r="A30" s="33" t="s">
        <v>144</v>
      </c>
      <c r="B30" s="34" t="s">
        <v>438</v>
      </c>
      <c r="C30" s="34">
        <v>10</v>
      </c>
      <c r="D30" s="35">
        <v>854</v>
      </c>
      <c r="E30" s="35">
        <v>616</v>
      </c>
      <c r="F30" s="35">
        <v>474</v>
      </c>
      <c r="G30" s="35"/>
    </row>
    <row r="31" spans="1:7">
      <c r="A31" s="33" t="s">
        <v>145</v>
      </c>
      <c r="B31" s="34" t="s">
        <v>177</v>
      </c>
      <c r="C31" s="34">
        <v>1</v>
      </c>
      <c r="D31" s="35">
        <v>12</v>
      </c>
      <c r="E31" s="35">
        <v>12</v>
      </c>
      <c r="F31" s="35">
        <v>12</v>
      </c>
      <c r="G31" s="35">
        <v>12</v>
      </c>
    </row>
    <row r="32" spans="1:7">
      <c r="A32" s="33" t="s">
        <v>146</v>
      </c>
      <c r="B32" s="34" t="s">
        <v>177</v>
      </c>
      <c r="C32" s="34">
        <v>1</v>
      </c>
      <c r="D32" s="35">
        <v>3863</v>
      </c>
      <c r="E32" s="35">
        <v>4073</v>
      </c>
      <c r="F32" s="35">
        <v>4073</v>
      </c>
      <c r="G32" s="35">
        <v>4073</v>
      </c>
    </row>
    <row r="33" spans="1:7">
      <c r="A33" s="33" t="s">
        <v>148</v>
      </c>
      <c r="B33" s="34" t="s">
        <v>439</v>
      </c>
      <c r="C33" s="34">
        <v>4</v>
      </c>
      <c r="D33" s="35">
        <v>15506.300000000001</v>
      </c>
      <c r="E33" s="35">
        <v>17060</v>
      </c>
      <c r="F33" s="35">
        <v>16933.400000000001</v>
      </c>
      <c r="G33" s="35">
        <v>16808.2</v>
      </c>
    </row>
    <row r="34" spans="1:7">
      <c r="A34" s="33" t="s">
        <v>149</v>
      </c>
      <c r="B34" s="34" t="s">
        <v>439</v>
      </c>
      <c r="C34" s="34">
        <v>2</v>
      </c>
      <c r="D34" s="35">
        <v>43.7</v>
      </c>
      <c r="E34" s="35">
        <v>7.2</v>
      </c>
      <c r="F34" s="35">
        <v>7.2</v>
      </c>
      <c r="G34" s="35"/>
    </row>
    <row r="35" spans="1:7">
      <c r="A35" s="33" t="s">
        <v>150</v>
      </c>
      <c r="B35" s="34" t="s">
        <v>440</v>
      </c>
      <c r="C35" s="34">
        <v>2</v>
      </c>
      <c r="D35" s="35">
        <v>17</v>
      </c>
      <c r="E35" s="35">
        <v>17</v>
      </c>
      <c r="F35" s="35"/>
      <c r="G35" s="35"/>
    </row>
    <row r="36" spans="1:7">
      <c r="A36" s="33" t="s">
        <v>153</v>
      </c>
      <c r="B36" s="34" t="s">
        <v>441</v>
      </c>
      <c r="C36" s="34">
        <v>2</v>
      </c>
      <c r="D36" s="35">
        <v>81</v>
      </c>
      <c r="E36" s="35">
        <v>81</v>
      </c>
      <c r="F36" s="35">
        <v>81</v>
      </c>
      <c r="G36" s="35">
        <v>28</v>
      </c>
    </row>
    <row r="37" spans="1:7">
      <c r="A37" s="33" t="s">
        <v>154</v>
      </c>
      <c r="B37" s="34" t="s">
        <v>440</v>
      </c>
      <c r="C37" s="34">
        <v>21</v>
      </c>
      <c r="D37" s="35">
        <v>1675.1999999999998</v>
      </c>
      <c r="E37" s="35">
        <v>1681.8</v>
      </c>
      <c r="F37" s="35">
        <v>1451.8</v>
      </c>
      <c r="G37" s="35">
        <v>1133.6000000000001</v>
      </c>
    </row>
    <row r="38" spans="1:7">
      <c r="A38" s="33" t="s">
        <v>156</v>
      </c>
      <c r="B38" s="34" t="s">
        <v>178</v>
      </c>
      <c r="C38" s="34">
        <v>19</v>
      </c>
      <c r="D38" s="35">
        <v>1452.6</v>
      </c>
      <c r="E38" s="35">
        <v>1431.6</v>
      </c>
      <c r="F38" s="35">
        <v>1355.9</v>
      </c>
      <c r="G38" s="35">
        <v>783.7</v>
      </c>
    </row>
    <row r="39" spans="1:7">
      <c r="A39" s="33" t="s">
        <v>157</v>
      </c>
      <c r="B39" s="34" t="s">
        <v>437</v>
      </c>
      <c r="C39" s="34">
        <v>15</v>
      </c>
      <c r="D39" s="35">
        <v>479.3</v>
      </c>
      <c r="E39" s="35">
        <v>498.23234999999988</v>
      </c>
      <c r="F39" s="35">
        <v>498.23984999999993</v>
      </c>
      <c r="G39" s="35">
        <v>498.23984999999993</v>
      </c>
    </row>
    <row r="40" spans="1:7">
      <c r="A40" s="33" t="s">
        <v>158</v>
      </c>
      <c r="B40" s="34" t="s">
        <v>178</v>
      </c>
      <c r="C40" s="34">
        <v>17</v>
      </c>
      <c r="D40" s="35">
        <v>590.90000000000009</v>
      </c>
      <c r="E40" s="35">
        <v>612.09999999999991</v>
      </c>
      <c r="F40" s="35">
        <v>606.09999999999991</v>
      </c>
      <c r="G40" s="35">
        <v>606.09999999999991</v>
      </c>
    </row>
    <row r="41" spans="1:7">
      <c r="A41" s="33" t="s">
        <v>165</v>
      </c>
      <c r="B41" s="34" t="s">
        <v>190</v>
      </c>
      <c r="C41" s="34">
        <v>8</v>
      </c>
      <c r="D41" s="35">
        <v>323.39999999999998</v>
      </c>
      <c r="E41" s="35">
        <v>335.3186</v>
      </c>
      <c r="F41" s="35">
        <v>341.12491562000002</v>
      </c>
      <c r="G41" s="35">
        <v>242</v>
      </c>
    </row>
    <row r="42" spans="1:7">
      <c r="A42" s="33" t="s">
        <v>168</v>
      </c>
      <c r="B42" s="34" t="s">
        <v>190</v>
      </c>
      <c r="C42" s="34">
        <v>4</v>
      </c>
      <c r="D42" s="35">
        <v>37.799999999999997</v>
      </c>
      <c r="E42" s="35">
        <v>47.7</v>
      </c>
      <c r="F42" s="35">
        <v>32.700000000000003</v>
      </c>
      <c r="G42" s="35">
        <v>32.700000000000003</v>
      </c>
    </row>
    <row r="43" spans="1:7">
      <c r="A43" s="33" t="s">
        <v>170</v>
      </c>
      <c r="B43" s="34" t="s">
        <v>175</v>
      </c>
      <c r="C43" s="34">
        <v>75</v>
      </c>
      <c r="D43" s="35">
        <v>4306.9328855000012</v>
      </c>
      <c r="E43" s="35">
        <v>3826.5824854000007</v>
      </c>
      <c r="F43" s="35">
        <v>3611.2514000000006</v>
      </c>
      <c r="G43" s="35">
        <v>2768.5154000000007</v>
      </c>
    </row>
    <row r="44" spans="1:7">
      <c r="A44" s="9" t="s">
        <v>183</v>
      </c>
      <c r="B44" s="38" t="s">
        <v>116</v>
      </c>
      <c r="C44" s="10">
        <v>192</v>
      </c>
      <c r="D44" s="37">
        <v>29458.138389500004</v>
      </c>
      <c r="E44" s="37">
        <v>30532.791301399997</v>
      </c>
      <c r="F44" s="37">
        <v>29652.97403162</v>
      </c>
      <c r="G44" s="37">
        <v>27098.760249999999</v>
      </c>
    </row>
    <row r="45" spans="1:7">
      <c r="A45" s="9" t="s">
        <v>184</v>
      </c>
      <c r="B45" s="38" t="s">
        <v>116</v>
      </c>
      <c r="C45" s="10">
        <v>329</v>
      </c>
      <c r="D45" s="37">
        <v>199298.01746880141</v>
      </c>
      <c r="E45" s="37">
        <v>209355.59760875211</v>
      </c>
      <c r="F45" s="37">
        <v>199437.1803389721</v>
      </c>
      <c r="G45" s="37">
        <v>196358.3665573521</v>
      </c>
    </row>
    <row r="46" spans="1:7">
      <c r="A46" s="9" t="s">
        <v>185</v>
      </c>
      <c r="B46" s="38" t="s">
        <v>116</v>
      </c>
      <c r="C46" s="39" t="s">
        <v>116</v>
      </c>
      <c r="D46" s="39">
        <v>0.17089244598896211</v>
      </c>
      <c r="E46" s="39">
        <v>0.17831125201111328</v>
      </c>
      <c r="F46" s="99">
        <v>1</v>
      </c>
      <c r="G46" s="99">
        <v>1</v>
      </c>
    </row>
    <row r="47" spans="1:7" ht="6" customHeight="1">
      <c r="A47" s="17"/>
      <c r="B47" s="18"/>
      <c r="C47" s="18"/>
      <c r="D47" s="17"/>
      <c r="E47" s="17"/>
      <c r="F47" s="17"/>
      <c r="G47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D16-60C1-4699-B57F-5459E44E39BE}">
  <sheetPr>
    <tabColor theme="7"/>
  </sheetPr>
  <dimension ref="A1:C40"/>
  <sheetViews>
    <sheetView topLeftCell="A10" workbookViewId="0">
      <selection activeCell="C21" sqref="C21"/>
    </sheetView>
  </sheetViews>
  <sheetFormatPr defaultRowHeight="15"/>
  <cols>
    <col min="1" max="1" width="48.42578125" style="1" customWidth="1"/>
    <col min="2" max="2" width="10.5703125" style="1" customWidth="1"/>
    <col min="3" max="16384" width="9.140625" style="1"/>
  </cols>
  <sheetData>
    <row r="1" spans="1:3" ht="5.25" customHeight="1">
      <c r="A1" s="20"/>
      <c r="B1" s="20"/>
      <c r="C1" s="20"/>
    </row>
    <row r="2" spans="1:3" ht="36.75">
      <c r="A2" s="5" t="s">
        <v>191</v>
      </c>
      <c r="B2" s="53" t="s">
        <v>442</v>
      </c>
      <c r="C2" s="53" t="s">
        <v>443</v>
      </c>
    </row>
    <row r="3" spans="1:3" ht="2.25" customHeight="1">
      <c r="A3" s="17"/>
      <c r="B3" s="17"/>
      <c r="C3" s="17"/>
    </row>
    <row r="4" spans="1:3">
      <c r="A4" s="33" t="s">
        <v>192</v>
      </c>
      <c r="B4" s="98">
        <v>7.1</v>
      </c>
      <c r="C4" s="98">
        <v>39.799999999999997</v>
      </c>
    </row>
    <row r="5" spans="1:3">
      <c r="A5" s="33" t="s">
        <v>193</v>
      </c>
      <c r="B5" s="98">
        <v>113.1</v>
      </c>
      <c r="C5" s="98">
        <v>117.2</v>
      </c>
    </row>
    <row r="6" spans="1:3">
      <c r="A6" s="33" t="s">
        <v>194</v>
      </c>
      <c r="B6" s="98">
        <v>75.900000000000006</v>
      </c>
      <c r="C6" s="98">
        <v>75.900000000000006</v>
      </c>
    </row>
    <row r="7" spans="1:3">
      <c r="A7" s="33" t="s">
        <v>195</v>
      </c>
      <c r="B7" s="98">
        <v>7.8</v>
      </c>
      <c r="C7" s="98">
        <v>7.8</v>
      </c>
    </row>
    <row r="8" spans="1:3">
      <c r="A8" s="33" t="s">
        <v>196</v>
      </c>
      <c r="B8" s="98">
        <v>30.2</v>
      </c>
      <c r="C8" s="98">
        <v>30.6</v>
      </c>
    </row>
    <row r="9" spans="1:3">
      <c r="A9" s="33" t="s">
        <v>197</v>
      </c>
      <c r="B9" s="98">
        <v>40.1</v>
      </c>
      <c r="C9" s="98">
        <v>40.1</v>
      </c>
    </row>
    <row r="10" spans="1:3">
      <c r="A10" s="33" t="s">
        <v>198</v>
      </c>
      <c r="B10" s="98">
        <v>0.3</v>
      </c>
      <c r="C10" s="98">
        <v>0.3</v>
      </c>
    </row>
    <row r="11" spans="1:3">
      <c r="A11" s="33" t="s">
        <v>199</v>
      </c>
      <c r="B11" s="98">
        <v>103.9</v>
      </c>
      <c r="C11" s="98">
        <v>83.9</v>
      </c>
    </row>
    <row r="12" spans="1:3">
      <c r="A12" s="33" t="s">
        <v>200</v>
      </c>
      <c r="B12" s="98">
        <v>3.3</v>
      </c>
      <c r="C12" s="98">
        <v>3.3</v>
      </c>
    </row>
    <row r="13" spans="1:3">
      <c r="A13" s="33" t="s">
        <v>201</v>
      </c>
      <c r="B13" s="98">
        <v>10.5</v>
      </c>
      <c r="C13" s="98">
        <v>31.5</v>
      </c>
    </row>
    <row r="14" spans="1:3">
      <c r="A14" s="33" t="s">
        <v>202</v>
      </c>
      <c r="B14" s="98">
        <v>221</v>
      </c>
      <c r="C14" s="98">
        <v>228.5</v>
      </c>
    </row>
    <row r="15" spans="1:3">
      <c r="A15" s="33" t="s">
        <v>203</v>
      </c>
      <c r="B15" s="98">
        <v>10.5</v>
      </c>
      <c r="C15" s="98">
        <v>8.5</v>
      </c>
    </row>
    <row r="16" spans="1:3">
      <c r="A16" s="33" t="s">
        <v>204</v>
      </c>
      <c r="B16" s="98">
        <v>11.8</v>
      </c>
      <c r="C16" s="98">
        <v>12.1</v>
      </c>
    </row>
    <row r="17" spans="1:3">
      <c r="A17" s="33" t="s">
        <v>205</v>
      </c>
      <c r="B17" s="98">
        <v>2.5</v>
      </c>
      <c r="C17" s="98">
        <v>2.4</v>
      </c>
    </row>
    <row r="18" spans="1:3">
      <c r="A18" s="33" t="s">
        <v>206</v>
      </c>
      <c r="B18" s="98">
        <v>14.3</v>
      </c>
      <c r="C18" s="98">
        <v>14.3</v>
      </c>
    </row>
    <row r="19" spans="1:3">
      <c r="A19" s="33" t="s">
        <v>207</v>
      </c>
      <c r="B19" s="98">
        <v>14.3</v>
      </c>
      <c r="C19" s="98">
        <v>14.3</v>
      </c>
    </row>
    <row r="20" spans="1:3">
      <c r="A20" s="33" t="s">
        <v>208</v>
      </c>
      <c r="B20" s="98">
        <v>6.4</v>
      </c>
      <c r="C20" s="98">
        <v>6.5</v>
      </c>
    </row>
    <row r="21" spans="1:3">
      <c r="A21" s="33" t="s">
        <v>209</v>
      </c>
      <c r="B21" s="98">
        <v>4.8</v>
      </c>
      <c r="C21" s="98">
        <v>4.7</v>
      </c>
    </row>
    <row r="22" spans="1:3">
      <c r="A22" s="33" t="s">
        <v>210</v>
      </c>
      <c r="B22" s="98">
        <v>4.9000000000000004</v>
      </c>
      <c r="C22" s="98">
        <v>4.8</v>
      </c>
    </row>
    <row r="23" spans="1:3">
      <c r="A23" s="33" t="s">
        <v>211</v>
      </c>
      <c r="B23" s="98">
        <v>1.2</v>
      </c>
      <c r="C23" s="98">
        <v>1.2</v>
      </c>
    </row>
    <row r="24" spans="1:3">
      <c r="A24" s="33" t="s">
        <v>212</v>
      </c>
      <c r="B24" s="98">
        <v>51.9</v>
      </c>
      <c r="C24" s="98">
        <v>53.6</v>
      </c>
    </row>
    <row r="25" spans="1:3">
      <c r="A25" s="33" t="s">
        <v>213</v>
      </c>
      <c r="B25" s="98">
        <v>136.69999999999999</v>
      </c>
      <c r="C25" s="98">
        <v>139.80000000000001</v>
      </c>
    </row>
    <row r="26" spans="1:3">
      <c r="A26" s="33" t="s">
        <v>444</v>
      </c>
      <c r="B26" s="98">
        <v>1.7</v>
      </c>
      <c r="C26" s="98">
        <v>2.8</v>
      </c>
    </row>
    <row r="27" spans="1:3">
      <c r="A27" s="33" t="s">
        <v>214</v>
      </c>
      <c r="B27" s="98">
        <v>191.1</v>
      </c>
      <c r="C27" s="98">
        <v>193.2</v>
      </c>
    </row>
    <row r="28" spans="1:3">
      <c r="A28" s="33" t="s">
        <v>215</v>
      </c>
      <c r="B28" s="98">
        <v>20.7</v>
      </c>
      <c r="C28" s="98">
        <v>21.2</v>
      </c>
    </row>
    <row r="29" spans="1:3">
      <c r="A29" s="33" t="s">
        <v>216</v>
      </c>
      <c r="B29" s="98">
        <v>56.8</v>
      </c>
      <c r="C29" s="98">
        <v>0.5</v>
      </c>
    </row>
    <row r="30" spans="1:3">
      <c r="A30" s="33" t="s">
        <v>217</v>
      </c>
      <c r="B30" s="98">
        <v>2.6</v>
      </c>
      <c r="C30" s="98">
        <v>2.7</v>
      </c>
    </row>
    <row r="31" spans="1:3">
      <c r="A31" s="33" t="s">
        <v>218</v>
      </c>
      <c r="B31" s="98">
        <v>3.5</v>
      </c>
      <c r="C31" s="98">
        <v>3.7</v>
      </c>
    </row>
    <row r="32" spans="1:3">
      <c r="A32" s="33" t="s">
        <v>219</v>
      </c>
      <c r="B32" s="98">
        <v>11</v>
      </c>
      <c r="C32" s="98">
        <v>11.1</v>
      </c>
    </row>
    <row r="33" spans="1:3">
      <c r="A33" s="33" t="s">
        <v>220</v>
      </c>
      <c r="B33" s="98">
        <v>150.9</v>
      </c>
      <c r="C33" s="98">
        <v>74.599999999999994</v>
      </c>
    </row>
    <row r="34" spans="1:3">
      <c r="A34" s="33" t="s">
        <v>221</v>
      </c>
      <c r="B34" s="98">
        <v>10.8</v>
      </c>
      <c r="C34" s="98">
        <v>11.1</v>
      </c>
    </row>
    <row r="35" spans="1:3">
      <c r="A35" s="33" t="s">
        <v>222</v>
      </c>
      <c r="B35" s="98">
        <v>2</v>
      </c>
      <c r="C35" s="98">
        <v>10</v>
      </c>
    </row>
    <row r="36" spans="1:3">
      <c r="A36" s="33" t="s">
        <v>223</v>
      </c>
      <c r="B36" s="98">
        <v>3</v>
      </c>
      <c r="C36" s="98">
        <v>3.2</v>
      </c>
    </row>
    <row r="37" spans="1:3">
      <c r="A37" s="33" t="s">
        <v>224</v>
      </c>
      <c r="B37" s="98">
        <v>2.5</v>
      </c>
      <c r="C37" s="98">
        <v>2.6</v>
      </c>
    </row>
    <row r="38" spans="1:3">
      <c r="A38" s="33" t="s">
        <v>225</v>
      </c>
      <c r="B38" s="98">
        <v>3</v>
      </c>
      <c r="C38" s="98">
        <v>10.199999999999999</v>
      </c>
    </row>
    <row r="39" spans="1:3">
      <c r="A39" s="9" t="s">
        <v>8</v>
      </c>
      <c r="B39" s="96">
        <v>1332.0999999999997</v>
      </c>
      <c r="C39" s="96">
        <v>1268</v>
      </c>
    </row>
    <row r="40" spans="1:3" ht="4.5" customHeight="1">
      <c r="A40" s="17"/>
      <c r="B40" s="17"/>
      <c r="C40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1746-0909-4EB4-A61A-43CD9E9FEEFD}">
  <sheetPr>
    <tabColor theme="6"/>
  </sheetPr>
  <dimension ref="A1:G18"/>
  <sheetViews>
    <sheetView workbookViewId="0">
      <selection activeCell="N16" sqref="N16"/>
    </sheetView>
  </sheetViews>
  <sheetFormatPr defaultRowHeight="15"/>
  <cols>
    <col min="1" max="1" width="26.42578125" style="1" customWidth="1"/>
    <col min="2" max="3" width="9.140625" style="1"/>
    <col min="4" max="4" width="9.7109375" style="1" customWidth="1"/>
    <col min="5" max="5" width="25.42578125" style="1" customWidth="1"/>
    <col min="6" max="16384" width="9.140625" style="1"/>
  </cols>
  <sheetData>
    <row r="1" spans="1:7" ht="6" customHeight="1">
      <c r="A1" s="109"/>
      <c r="B1" s="109"/>
      <c r="C1" s="109"/>
      <c r="D1" s="109"/>
      <c r="E1" s="109"/>
      <c r="F1" s="109"/>
      <c r="G1" s="109"/>
    </row>
    <row r="2" spans="1:7">
      <c r="A2" s="156"/>
      <c r="B2" s="100" t="s">
        <v>446</v>
      </c>
      <c r="C2" s="20"/>
      <c r="D2" s="20"/>
      <c r="E2" s="20"/>
      <c r="F2" s="100" t="s">
        <v>446</v>
      </c>
      <c r="G2" s="20"/>
    </row>
    <row r="3" spans="1:7">
      <c r="A3" s="6" t="s">
        <v>282</v>
      </c>
      <c r="B3" s="54" t="s">
        <v>447</v>
      </c>
      <c r="C3" s="54" t="s">
        <v>448</v>
      </c>
      <c r="D3" s="53"/>
      <c r="E3" s="6" t="s">
        <v>282</v>
      </c>
      <c r="F3" s="54" t="s">
        <v>447</v>
      </c>
      <c r="G3" s="54" t="s">
        <v>448</v>
      </c>
    </row>
    <row r="4" spans="1:7">
      <c r="A4" s="20"/>
      <c r="B4" s="20"/>
      <c r="C4" s="20"/>
      <c r="D4" s="20"/>
      <c r="E4" s="20"/>
      <c r="F4" s="20"/>
      <c r="G4" s="20"/>
    </row>
    <row r="5" spans="1:7">
      <c r="A5" s="33" t="s">
        <v>231</v>
      </c>
      <c r="B5" s="34" t="s">
        <v>287</v>
      </c>
      <c r="C5" s="34" t="s">
        <v>283</v>
      </c>
      <c r="D5" s="34"/>
      <c r="E5" s="22" t="s">
        <v>288</v>
      </c>
      <c r="F5" s="34" t="s">
        <v>285</v>
      </c>
      <c r="G5" s="34" t="s">
        <v>284</v>
      </c>
    </row>
    <row r="6" spans="1:7">
      <c r="A6" s="33" t="s">
        <v>291</v>
      </c>
      <c r="B6" s="34" t="s">
        <v>287</v>
      </c>
      <c r="C6" s="34" t="s">
        <v>283</v>
      </c>
      <c r="D6" s="34"/>
      <c r="E6" s="101" t="s">
        <v>308</v>
      </c>
      <c r="F6" s="34" t="s">
        <v>285</v>
      </c>
      <c r="G6" s="34" t="s">
        <v>284</v>
      </c>
    </row>
    <row r="7" spans="1:7">
      <c r="A7" s="33" t="s">
        <v>228</v>
      </c>
      <c r="B7" s="34" t="s">
        <v>287</v>
      </c>
      <c r="C7" s="34" t="s">
        <v>283</v>
      </c>
      <c r="D7" s="34"/>
      <c r="E7" s="22" t="s">
        <v>290</v>
      </c>
      <c r="F7" s="34" t="s">
        <v>285</v>
      </c>
      <c r="G7" s="34" t="s">
        <v>284</v>
      </c>
    </row>
    <row r="8" spans="1:7">
      <c r="A8" s="33" t="s">
        <v>289</v>
      </c>
      <c r="B8" s="34" t="s">
        <v>287</v>
      </c>
      <c r="C8" s="34" t="s">
        <v>283</v>
      </c>
      <c r="D8" s="34"/>
      <c r="E8" s="22" t="s">
        <v>292</v>
      </c>
      <c r="F8" s="34" t="s">
        <v>285</v>
      </c>
      <c r="G8" s="34" t="s">
        <v>284</v>
      </c>
    </row>
    <row r="9" spans="1:7">
      <c r="A9" s="33" t="s">
        <v>295</v>
      </c>
      <c r="B9" s="34" t="s">
        <v>287</v>
      </c>
      <c r="C9" s="34" t="s">
        <v>284</v>
      </c>
      <c r="D9" s="34"/>
      <c r="E9" s="22" t="s">
        <v>294</v>
      </c>
      <c r="F9" s="34" t="s">
        <v>285</v>
      </c>
      <c r="G9" s="34" t="s">
        <v>284</v>
      </c>
    </row>
    <row r="10" spans="1:7">
      <c r="A10" s="33" t="s">
        <v>300</v>
      </c>
      <c r="B10" s="34" t="s">
        <v>285</v>
      </c>
      <c r="C10" s="34" t="s">
        <v>284</v>
      </c>
      <c r="D10" s="34"/>
      <c r="E10" s="22" t="s">
        <v>293</v>
      </c>
      <c r="F10" s="34" t="s">
        <v>285</v>
      </c>
      <c r="G10" s="34" t="s">
        <v>284</v>
      </c>
    </row>
    <row r="11" spans="1:7">
      <c r="A11" s="33" t="s">
        <v>299</v>
      </c>
      <c r="B11" s="34" t="s">
        <v>285</v>
      </c>
      <c r="C11" s="34" t="s">
        <v>284</v>
      </c>
      <c r="D11" s="34"/>
      <c r="E11" s="22" t="s">
        <v>304</v>
      </c>
      <c r="F11" s="34" t="s">
        <v>285</v>
      </c>
      <c r="G11" s="34" t="s">
        <v>284</v>
      </c>
    </row>
    <row r="12" spans="1:7">
      <c r="A12" s="33" t="s">
        <v>301</v>
      </c>
      <c r="B12" s="34" t="s">
        <v>285</v>
      </c>
      <c r="C12" s="34" t="s">
        <v>284</v>
      </c>
      <c r="D12" s="34"/>
      <c r="E12" s="22" t="s">
        <v>296</v>
      </c>
      <c r="F12" s="34" t="s">
        <v>285</v>
      </c>
      <c r="G12" s="34" t="s">
        <v>284</v>
      </c>
    </row>
    <row r="13" spans="1:7">
      <c r="A13" s="33" t="s">
        <v>306</v>
      </c>
      <c r="B13" s="34" t="s">
        <v>285</v>
      </c>
      <c r="C13" s="34" t="s">
        <v>284</v>
      </c>
      <c r="D13" s="34"/>
      <c r="E13" s="22" t="s">
        <v>302</v>
      </c>
      <c r="F13" s="34" t="s">
        <v>285</v>
      </c>
      <c r="G13" s="34" t="s">
        <v>303</v>
      </c>
    </row>
    <row r="14" spans="1:7">
      <c r="A14" s="33" t="s">
        <v>297</v>
      </c>
      <c r="B14" s="34" t="s">
        <v>285</v>
      </c>
      <c r="C14" s="34" t="s">
        <v>284</v>
      </c>
      <c r="D14" s="34"/>
      <c r="E14" s="22" t="s">
        <v>305</v>
      </c>
      <c r="F14" s="34" t="s">
        <v>285</v>
      </c>
      <c r="G14" s="34" t="s">
        <v>303</v>
      </c>
    </row>
    <row r="15" spans="1:7">
      <c r="A15" s="33" t="s">
        <v>350</v>
      </c>
      <c r="B15" s="34" t="s">
        <v>285</v>
      </c>
      <c r="C15" s="34" t="s">
        <v>284</v>
      </c>
      <c r="D15" s="34"/>
      <c r="E15" s="101" t="s">
        <v>307</v>
      </c>
      <c r="F15" s="34" t="s">
        <v>285</v>
      </c>
      <c r="G15" s="34" t="s">
        <v>303</v>
      </c>
    </row>
    <row r="16" spans="1:7">
      <c r="A16" s="33" t="s">
        <v>286</v>
      </c>
      <c r="B16" s="34" t="s">
        <v>285</v>
      </c>
      <c r="C16" s="34" t="s">
        <v>284</v>
      </c>
      <c r="D16" s="34"/>
      <c r="E16" s="157"/>
      <c r="F16" s="156"/>
      <c r="G16" s="156"/>
    </row>
    <row r="17" spans="1:7">
      <c r="A17" s="17"/>
      <c r="B17" s="17"/>
      <c r="C17" s="17"/>
      <c r="D17" s="20"/>
      <c r="E17" s="17"/>
      <c r="F17" s="17"/>
      <c r="G17" s="17"/>
    </row>
    <row r="18" spans="1:7" ht="6" customHeight="1">
      <c r="A18" s="152"/>
      <c r="B18" s="152"/>
      <c r="C18" s="152"/>
      <c r="D18" s="152"/>
      <c r="E18" s="152"/>
      <c r="F18" s="152"/>
      <c r="G18" s="15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0440-AFCE-4212-966E-11A10340A22C}">
  <sheetPr>
    <tabColor theme="6"/>
  </sheetPr>
  <dimension ref="A1:H10"/>
  <sheetViews>
    <sheetView workbookViewId="0">
      <selection activeCell="E6" sqref="E6"/>
    </sheetView>
  </sheetViews>
  <sheetFormatPr defaultRowHeight="15"/>
  <cols>
    <col min="1" max="1" width="35.42578125" style="1" customWidth="1"/>
    <col min="2" max="16384" width="9.140625" style="1"/>
  </cols>
  <sheetData>
    <row r="1" spans="1:8" ht="9.75" customHeight="1">
      <c r="A1" s="3"/>
      <c r="B1" s="3"/>
      <c r="C1" s="3"/>
      <c r="D1" s="3"/>
      <c r="E1" s="3"/>
      <c r="F1" s="3"/>
      <c r="G1" s="3"/>
      <c r="H1" s="3"/>
    </row>
    <row r="2" spans="1:8" ht="24.75">
      <c r="A2" s="6" t="s">
        <v>456</v>
      </c>
      <c r="B2" s="54" t="s">
        <v>309</v>
      </c>
      <c r="C2" s="54" t="s">
        <v>457</v>
      </c>
      <c r="D2" s="54" t="s">
        <v>310</v>
      </c>
      <c r="E2" s="54" t="s">
        <v>311</v>
      </c>
      <c r="F2" s="54" t="s">
        <v>312</v>
      </c>
      <c r="G2" s="54" t="s">
        <v>313</v>
      </c>
      <c r="H2" s="54" t="s">
        <v>314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33" t="s">
        <v>231</v>
      </c>
      <c r="B4" s="102">
        <v>1</v>
      </c>
      <c r="C4" s="103">
        <v>3322</v>
      </c>
      <c r="D4" s="103">
        <v>18728</v>
      </c>
      <c r="E4" s="103">
        <v>22049</v>
      </c>
      <c r="F4" s="103">
        <v>1131</v>
      </c>
      <c r="G4" s="103">
        <v>964</v>
      </c>
      <c r="H4" s="103">
        <v>167</v>
      </c>
    </row>
    <row r="5" spans="1:8">
      <c r="A5" s="33" t="s">
        <v>315</v>
      </c>
      <c r="B5" s="102">
        <v>1</v>
      </c>
      <c r="C5" s="103">
        <v>19537</v>
      </c>
      <c r="D5" s="103">
        <v>131003</v>
      </c>
      <c r="E5" s="103">
        <v>150540</v>
      </c>
      <c r="F5" s="103">
        <v>10983</v>
      </c>
      <c r="G5" s="103">
        <v>9641</v>
      </c>
      <c r="H5" s="103">
        <v>1342</v>
      </c>
    </row>
    <row r="6" spans="1:8">
      <c r="A6" s="33" t="s">
        <v>316</v>
      </c>
      <c r="B6" s="102">
        <v>1</v>
      </c>
      <c r="C6" s="103">
        <v>-196634</v>
      </c>
      <c r="D6" s="103">
        <v>865333</v>
      </c>
      <c r="E6" s="103">
        <v>668699</v>
      </c>
      <c r="F6" s="103">
        <v>38780</v>
      </c>
      <c r="G6" s="103">
        <v>52635</v>
      </c>
      <c r="H6" s="103">
        <v>-13855</v>
      </c>
    </row>
    <row r="7" spans="1:8">
      <c r="A7" s="33" t="s">
        <v>317</v>
      </c>
      <c r="B7" s="102">
        <v>1</v>
      </c>
      <c r="C7" s="103">
        <v>132113</v>
      </c>
      <c r="D7" s="103">
        <v>88347</v>
      </c>
      <c r="E7" s="103">
        <v>220458</v>
      </c>
      <c r="F7" s="103">
        <v>14731</v>
      </c>
      <c r="G7" s="103">
        <v>1616</v>
      </c>
      <c r="H7" s="103">
        <v>13155</v>
      </c>
    </row>
    <row r="8" spans="1:8">
      <c r="A8" s="33" t="s">
        <v>295</v>
      </c>
      <c r="B8" s="102">
        <v>1</v>
      </c>
      <c r="C8" s="103">
        <v>54806</v>
      </c>
      <c r="D8" s="103">
        <v>3445</v>
      </c>
      <c r="E8" s="103">
        <v>58251</v>
      </c>
      <c r="F8" s="103">
        <v>5741</v>
      </c>
      <c r="G8" s="103">
        <v>972</v>
      </c>
      <c r="H8" s="103">
        <v>4769</v>
      </c>
    </row>
    <row r="9" spans="1:8">
      <c r="A9" s="33" t="s">
        <v>8</v>
      </c>
      <c r="B9" s="104"/>
      <c r="C9" s="35">
        <v>13144</v>
      </c>
      <c r="D9" s="35">
        <v>1106856</v>
      </c>
      <c r="E9" s="35">
        <v>1119997</v>
      </c>
      <c r="F9" s="35">
        <v>71366</v>
      </c>
      <c r="G9" s="35">
        <v>65828</v>
      </c>
      <c r="H9" s="35">
        <v>5578</v>
      </c>
    </row>
    <row r="10" spans="1:8" ht="4.5" customHeight="1">
      <c r="A10" s="17"/>
      <c r="B10" s="17"/>
      <c r="C10" s="17"/>
      <c r="D10" s="17"/>
      <c r="E10" s="17"/>
      <c r="F10" s="17"/>
      <c r="G10" s="17"/>
      <c r="H1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T42"/>
  <sheetViews>
    <sheetView workbookViewId="0">
      <selection activeCell="C7" sqref="C7"/>
    </sheetView>
  </sheetViews>
  <sheetFormatPr defaultRowHeight="14.25"/>
  <cols>
    <col min="1" max="1" width="21.42578125" style="132" customWidth="1"/>
    <col min="2" max="16384" width="9.140625" style="132"/>
  </cols>
  <sheetData>
    <row r="1" spans="1:20" ht="4.5" customHeight="1">
      <c r="A1" s="129"/>
      <c r="B1" s="130"/>
      <c r="C1" s="130"/>
      <c r="D1" s="130"/>
      <c r="E1" s="130"/>
      <c r="F1" s="130"/>
      <c r="G1" s="130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>
      <c r="A2" s="133"/>
      <c r="B2" s="165" t="s">
        <v>14</v>
      </c>
      <c r="C2" s="165"/>
      <c r="D2" s="165"/>
      <c r="E2" s="165" t="s">
        <v>15</v>
      </c>
      <c r="F2" s="165"/>
      <c r="G2" s="165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 ht="36">
      <c r="A3" s="133" t="s">
        <v>16</v>
      </c>
      <c r="B3" s="134" t="s">
        <v>385</v>
      </c>
      <c r="C3" s="134" t="s">
        <v>386</v>
      </c>
      <c r="D3" s="134" t="s">
        <v>17</v>
      </c>
      <c r="E3" s="134" t="s">
        <v>385</v>
      </c>
      <c r="F3" s="134" t="s">
        <v>386</v>
      </c>
      <c r="G3" s="134" t="s">
        <v>17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>
      <c r="A4" s="135"/>
      <c r="B4" s="136"/>
      <c r="C4" s="136"/>
      <c r="D4" s="136"/>
      <c r="E4" s="136"/>
      <c r="F4" s="136"/>
      <c r="G4" s="136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5" spans="1:20">
      <c r="A5" s="137" t="s">
        <v>18</v>
      </c>
      <c r="B5" s="138">
        <v>1098.7</v>
      </c>
      <c r="C5" s="139">
        <v>1099.7809999999997</v>
      </c>
      <c r="D5" s="138">
        <v>1.0809999999996762</v>
      </c>
      <c r="E5" s="138">
        <v>28.397518738692167</v>
      </c>
      <c r="F5" s="138">
        <v>28.477821458220149</v>
      </c>
      <c r="G5" s="138">
        <v>8.0302719527981736E-2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0">
      <c r="A6" s="137" t="s">
        <v>19</v>
      </c>
      <c r="B6" s="138">
        <v>1122.5</v>
      </c>
      <c r="C6" s="139">
        <v>1125.161857162246</v>
      </c>
      <c r="D6" s="138">
        <v>2.6618571622459513</v>
      </c>
      <c r="E6" s="138">
        <v>29.012664771258724</v>
      </c>
      <c r="F6" s="138">
        <v>29.135035502400797</v>
      </c>
      <c r="G6" s="138">
        <v>0.1223707311420732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</row>
    <row r="7" spans="1:20">
      <c r="A7" s="140" t="s">
        <v>7</v>
      </c>
      <c r="B7" s="141">
        <v>-23.799999999999955</v>
      </c>
      <c r="C7" s="141">
        <v>-25.38085716224623</v>
      </c>
      <c r="D7" s="141">
        <v>-1.580857162246275</v>
      </c>
      <c r="E7" s="141">
        <v>-0.61514603256655676</v>
      </c>
      <c r="F7" s="141">
        <v>-0.65721404418064822</v>
      </c>
      <c r="G7" s="141">
        <v>-4.2068011614091461E-2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spans="1:20">
      <c r="A8" s="137" t="s">
        <v>20</v>
      </c>
      <c r="B8" s="138">
        <v>18.2</v>
      </c>
      <c r="C8" s="139">
        <v>17.466099999999997</v>
      </c>
      <c r="D8" s="138">
        <v>-0.733900000000002</v>
      </c>
      <c r="E8" s="138">
        <v>0.47040578960971829</v>
      </c>
      <c r="F8" s="138">
        <v>0.45226865837054736</v>
      </c>
      <c r="G8" s="138">
        <v>-1.8137131239170934E-2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</row>
    <row r="9" spans="1:20">
      <c r="A9" s="137" t="s">
        <v>21</v>
      </c>
      <c r="B9" s="138">
        <v>76.900000000000006</v>
      </c>
      <c r="C9" s="139">
        <v>81.075955184390239</v>
      </c>
      <c r="D9" s="138">
        <v>4.1759551843902329</v>
      </c>
      <c r="E9" s="138">
        <v>1.9875936934608429</v>
      </c>
      <c r="F9" s="138">
        <v>2.0993875837968865</v>
      </c>
      <c r="G9" s="138">
        <v>0.11179389033604359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spans="1:20">
      <c r="A10" s="140" t="s">
        <v>22</v>
      </c>
      <c r="B10" s="141">
        <v>-58.7</v>
      </c>
      <c r="C10" s="141">
        <v>-63.609855184390241</v>
      </c>
      <c r="D10" s="141">
        <v>-4.9098551843902349</v>
      </c>
      <c r="E10" s="141">
        <v>-1.5171879038511247</v>
      </c>
      <c r="F10" s="141">
        <v>-1.6471189254263392</v>
      </c>
      <c r="G10" s="141">
        <v>-0.12993102157521452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20">
      <c r="A11" s="137" t="s">
        <v>23</v>
      </c>
      <c r="B11" s="138">
        <v>1116.9000000000001</v>
      </c>
      <c r="C11" s="139">
        <v>1117.2470999999998</v>
      </c>
      <c r="D11" s="138">
        <v>0.34709999999972752</v>
      </c>
      <c r="E11" s="138">
        <v>28.867924528301891</v>
      </c>
      <c r="F11" s="138">
        <v>28.930090116590694</v>
      </c>
      <c r="G11" s="138">
        <v>6.2165588288802809E-2</v>
      </c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</row>
    <row r="12" spans="1:20">
      <c r="A12" s="137" t="s">
        <v>24</v>
      </c>
      <c r="B12" s="138">
        <v>1199.4000000000001</v>
      </c>
      <c r="C12" s="139">
        <v>1206.2378123466362</v>
      </c>
      <c r="D12" s="138">
        <v>6.8378123466361558</v>
      </c>
      <c r="E12" s="138">
        <v>31.000258464719565</v>
      </c>
      <c r="F12" s="138">
        <v>31.234423086197683</v>
      </c>
      <c r="G12" s="138">
        <v>0.23416462147811856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</row>
    <row r="13" spans="1:20">
      <c r="A13" s="140" t="s">
        <v>6</v>
      </c>
      <c r="B13" s="141">
        <v>-82.5</v>
      </c>
      <c r="C13" s="141">
        <v>-88.990712346636428</v>
      </c>
      <c r="D13" s="141">
        <v>-6.4907123466364283</v>
      </c>
      <c r="E13" s="141">
        <v>-2.1323339364176732</v>
      </c>
      <c r="F13" s="141">
        <v>-2.304332969606989</v>
      </c>
      <c r="G13" s="141">
        <v>-0.17199903318931575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</row>
    <row r="14" spans="1:20" ht="5.25" customHeight="1">
      <c r="A14" s="135"/>
      <c r="B14" s="136"/>
      <c r="C14" s="136"/>
      <c r="D14" s="136"/>
      <c r="E14" s="136"/>
      <c r="F14" s="136"/>
      <c r="G14" s="136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</row>
    <row r="15" spans="1:20">
      <c r="A15" s="129"/>
      <c r="B15" s="143"/>
      <c r="C15" s="144"/>
      <c r="D15" s="130"/>
      <c r="E15" s="130"/>
      <c r="F15" s="130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</row>
    <row r="16" spans="1:20">
      <c r="A16" s="131"/>
      <c r="B16" s="145"/>
      <c r="C16" s="145"/>
      <c r="D16" s="146"/>
      <c r="E16" s="146"/>
      <c r="F16" s="146"/>
      <c r="G16" s="146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</row>
    <row r="17" spans="1:20">
      <c r="A17" s="131"/>
      <c r="B17" s="146"/>
      <c r="C17" s="146"/>
      <c r="D17" s="146"/>
      <c r="E17" s="146"/>
      <c r="F17" s="146"/>
      <c r="G17" s="146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</row>
    <row r="18" spans="1:20">
      <c r="A18" s="131"/>
      <c r="B18" s="146"/>
      <c r="C18" s="146"/>
      <c r="D18" s="146"/>
      <c r="E18" s="146"/>
      <c r="F18" s="146"/>
      <c r="G18" s="146"/>
      <c r="H18" s="131"/>
      <c r="I18" s="131"/>
      <c r="J18" s="146"/>
      <c r="K18" s="146"/>
      <c r="L18" s="146"/>
      <c r="M18" s="131"/>
      <c r="N18" s="131"/>
      <c r="O18" s="131"/>
      <c r="P18" s="131"/>
      <c r="Q18" s="131"/>
      <c r="R18" s="131"/>
      <c r="S18" s="131"/>
      <c r="T18" s="131"/>
    </row>
    <row r="19" spans="1:20">
      <c r="A19" s="147"/>
      <c r="B19" s="148"/>
      <c r="C19" s="148"/>
    </row>
    <row r="20" spans="1:20">
      <c r="A20" s="147"/>
      <c r="B20" s="148"/>
      <c r="C20" s="148"/>
    </row>
    <row r="21" spans="1:20">
      <c r="A21" s="147"/>
      <c r="B21" s="148"/>
      <c r="C21" s="148"/>
    </row>
    <row r="22" spans="1:20">
      <c r="A22" s="147"/>
      <c r="B22" s="148"/>
      <c r="C22" s="148"/>
    </row>
    <row r="23" spans="1:20">
      <c r="A23" s="147"/>
      <c r="B23" s="148"/>
      <c r="C23" s="148"/>
    </row>
    <row r="24" spans="1:20">
      <c r="A24" s="147"/>
      <c r="B24" s="148"/>
      <c r="C24" s="148"/>
    </row>
    <row r="25" spans="1:20">
      <c r="A25" s="147"/>
      <c r="B25" s="148"/>
      <c r="C25" s="148"/>
    </row>
    <row r="26" spans="1:20">
      <c r="A26" s="147"/>
      <c r="B26" s="148"/>
      <c r="C26" s="148"/>
    </row>
    <row r="27" spans="1:20">
      <c r="A27" s="147"/>
      <c r="B27" s="148"/>
      <c r="C27" s="148"/>
    </row>
    <row r="28" spans="1:20">
      <c r="A28" s="147"/>
      <c r="B28" s="148"/>
      <c r="C28" s="148"/>
    </row>
    <row r="29" spans="1:20">
      <c r="A29" s="147"/>
      <c r="B29" s="148"/>
      <c r="C29" s="148"/>
    </row>
    <row r="30" spans="1:20">
      <c r="A30" s="147"/>
      <c r="B30" s="148"/>
      <c r="C30" s="148"/>
    </row>
    <row r="31" spans="1:20">
      <c r="A31" s="147"/>
      <c r="B31" s="148"/>
      <c r="C31" s="148"/>
    </row>
    <row r="32" spans="1:20">
      <c r="A32" s="147"/>
      <c r="B32" s="148"/>
      <c r="C32" s="148"/>
    </row>
    <row r="33" spans="1:3">
      <c r="A33" s="147"/>
      <c r="B33" s="148"/>
      <c r="C33" s="148"/>
    </row>
    <row r="34" spans="1:3">
      <c r="A34" s="147"/>
      <c r="B34" s="148"/>
      <c r="C34" s="148"/>
    </row>
    <row r="35" spans="1:3">
      <c r="A35" s="147"/>
      <c r="B35" s="148"/>
      <c r="C35" s="148"/>
    </row>
    <row r="36" spans="1:3">
      <c r="A36" s="147"/>
      <c r="B36" s="148"/>
      <c r="C36" s="148"/>
    </row>
    <row r="37" spans="1:3">
      <c r="A37" s="147"/>
      <c r="B37" s="148"/>
      <c r="C37" s="148"/>
    </row>
    <row r="38" spans="1:3">
      <c r="A38" s="147"/>
      <c r="B38" s="148"/>
      <c r="C38" s="148"/>
    </row>
    <row r="39" spans="1:3">
      <c r="A39" s="147"/>
      <c r="B39" s="148"/>
      <c r="C39" s="148"/>
    </row>
    <row r="40" spans="1:3">
      <c r="B40" s="148"/>
      <c r="C40" s="148"/>
    </row>
    <row r="41" spans="1:3">
      <c r="B41" s="148"/>
      <c r="C41" s="148"/>
    </row>
    <row r="42" spans="1:3">
      <c r="B42" s="148"/>
      <c r="C42" s="148"/>
    </row>
  </sheetData>
  <mergeCells count="2">
    <mergeCell ref="B2:D2"/>
    <mergeCell ref="E2:G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28E9-F8CB-499E-89F5-A4DA07BDE308}">
  <sheetPr>
    <tabColor theme="6"/>
  </sheetPr>
  <dimension ref="A1:D15"/>
  <sheetViews>
    <sheetView workbookViewId="0">
      <selection activeCell="B5" sqref="B5"/>
    </sheetView>
  </sheetViews>
  <sheetFormatPr defaultRowHeight="15"/>
  <cols>
    <col min="1" max="1" width="34.85546875" style="1" customWidth="1"/>
    <col min="2" max="2" width="9.140625" style="1"/>
    <col min="3" max="4" width="11.42578125" style="1" customWidth="1"/>
    <col min="5" max="16384" width="9.140625" style="1"/>
  </cols>
  <sheetData>
    <row r="1" spans="1:4" ht="5.25" customHeight="1">
      <c r="A1" s="3"/>
      <c r="B1" s="3"/>
      <c r="C1" s="3"/>
      <c r="D1" s="3"/>
    </row>
    <row r="2" spans="1:4" ht="24.75">
      <c r="A2" s="6" t="s">
        <v>51</v>
      </c>
      <c r="B2" s="54" t="s">
        <v>318</v>
      </c>
      <c r="C2" s="54" t="s">
        <v>250</v>
      </c>
      <c r="D2" s="54" t="s">
        <v>319</v>
      </c>
    </row>
    <row r="3" spans="1:4" ht="9.75" customHeight="1">
      <c r="A3" s="20"/>
      <c r="B3" s="20"/>
      <c r="C3" s="20"/>
      <c r="D3" s="20"/>
    </row>
    <row r="4" spans="1:4">
      <c r="A4" s="33" t="s">
        <v>230</v>
      </c>
      <c r="B4" s="35">
        <v>6734</v>
      </c>
      <c r="C4" s="35"/>
      <c r="D4" s="35">
        <v>745</v>
      </c>
    </row>
    <row r="5" spans="1:4">
      <c r="A5" s="33" t="s">
        <v>317</v>
      </c>
      <c r="B5" s="35">
        <v>407</v>
      </c>
      <c r="C5" s="105" t="s">
        <v>458</v>
      </c>
      <c r="D5" s="105" t="s">
        <v>459</v>
      </c>
    </row>
    <row r="6" spans="1:4">
      <c r="A6" s="33" t="s">
        <v>228</v>
      </c>
      <c r="B6" s="35">
        <v>-18582</v>
      </c>
      <c r="C6" s="35"/>
      <c r="D6" s="35"/>
    </row>
    <row r="7" spans="1:4">
      <c r="A7" s="33" t="s">
        <v>315</v>
      </c>
      <c r="B7" s="35">
        <v>2167</v>
      </c>
      <c r="C7" s="35">
        <v>15200</v>
      </c>
      <c r="D7" s="35">
        <v>15200</v>
      </c>
    </row>
    <row r="8" spans="1:4">
      <c r="A8" s="106" t="s">
        <v>460</v>
      </c>
      <c r="B8" s="107"/>
      <c r="C8" s="107"/>
      <c r="D8" s="107">
        <v>11000</v>
      </c>
    </row>
    <row r="9" spans="1:4">
      <c r="A9" s="106" t="s">
        <v>320</v>
      </c>
      <c r="B9" s="107"/>
      <c r="C9" s="107"/>
      <c r="D9" s="107">
        <v>3000</v>
      </c>
    </row>
    <row r="10" spans="1:4">
      <c r="A10" s="106" t="s">
        <v>461</v>
      </c>
      <c r="B10" s="107"/>
      <c r="C10" s="107"/>
      <c r="D10" s="107">
        <v>1200</v>
      </c>
    </row>
    <row r="11" spans="1:4">
      <c r="A11" s="33" t="s">
        <v>231</v>
      </c>
      <c r="B11" s="35">
        <v>135</v>
      </c>
      <c r="C11" s="35">
        <v>3000</v>
      </c>
      <c r="D11" s="35">
        <v>3500</v>
      </c>
    </row>
    <row r="12" spans="1:4">
      <c r="A12" s="33" t="s">
        <v>462</v>
      </c>
      <c r="B12" s="35">
        <v>3055</v>
      </c>
      <c r="C12" s="35"/>
      <c r="D12" s="35"/>
    </row>
    <row r="13" spans="1:4">
      <c r="A13" s="33" t="s">
        <v>8</v>
      </c>
      <c r="B13" s="35">
        <v>-6084</v>
      </c>
      <c r="C13" s="35">
        <v>28200</v>
      </c>
      <c r="D13" s="35">
        <v>33375</v>
      </c>
    </row>
    <row r="14" spans="1:4" ht="4.5" customHeight="1">
      <c r="A14" s="17"/>
      <c r="B14" s="17"/>
      <c r="C14" s="17"/>
      <c r="D14" s="17"/>
    </row>
    <row r="15" spans="1:4" ht="18" customHeight="1">
      <c r="A15" s="81" t="s">
        <v>463</v>
      </c>
      <c r="B15" s="81"/>
      <c r="C15" s="81"/>
      <c r="D15" s="8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298F-BD05-42DA-9A2F-031C7611369E}">
  <sheetPr>
    <tabColor theme="6"/>
  </sheetPr>
  <dimension ref="A1:D37"/>
  <sheetViews>
    <sheetView topLeftCell="A19" workbookViewId="0">
      <selection activeCell="B28" sqref="B28"/>
    </sheetView>
  </sheetViews>
  <sheetFormatPr defaultRowHeight="15"/>
  <cols>
    <col min="1" max="1" width="46.28515625" style="1" customWidth="1"/>
    <col min="2" max="2" width="9.28515625" style="1" bestFit="1" customWidth="1"/>
    <col min="3" max="3" width="9.42578125" style="1" bestFit="1" customWidth="1"/>
    <col min="4" max="4" width="9.28515625" style="1" bestFit="1" customWidth="1"/>
    <col min="5" max="16384" width="9.140625" style="1"/>
  </cols>
  <sheetData>
    <row r="1" spans="1:4" ht="9" customHeight="1">
      <c r="A1" s="3"/>
      <c r="B1" s="3"/>
      <c r="C1" s="3"/>
      <c r="D1" s="108"/>
    </row>
    <row r="2" spans="1:4" ht="24.75">
      <c r="A2" s="6" t="s">
        <v>51</v>
      </c>
      <c r="B2" s="54" t="str">
        <f ca="1">"Áætlun"&amp;CHAR(10)&amp;ar_i_dag</f>
        <v>Áætlun
2022</v>
      </c>
      <c r="C2" s="54" t="str">
        <f ca="1">"Frumvarp"&amp;CHAR(10)&amp;ar_i_dag+1</f>
        <v>Frumvarp
2023</v>
      </c>
      <c r="D2" s="54" t="s">
        <v>321</v>
      </c>
    </row>
    <row r="3" spans="1:4" ht="7.5" customHeight="1">
      <c r="A3" s="20"/>
      <c r="B3" s="20"/>
      <c r="C3" s="20"/>
      <c r="D3" s="109"/>
    </row>
    <row r="4" spans="1:4">
      <c r="A4" s="7" t="s">
        <v>322</v>
      </c>
      <c r="B4" s="98"/>
      <c r="C4" s="98"/>
      <c r="D4" s="109"/>
    </row>
    <row r="5" spans="1:4">
      <c r="A5" s="33" t="s">
        <v>323</v>
      </c>
      <c r="B5" s="35">
        <v>328.32254491284715</v>
      </c>
      <c r="C5" s="78">
        <v>310.48689355831101</v>
      </c>
      <c r="D5" s="78">
        <v>-17.835651354536139</v>
      </c>
    </row>
    <row r="6" spans="1:4">
      <c r="A6" s="33" t="s">
        <v>324</v>
      </c>
      <c r="B6" s="35">
        <v>3413.3679000000002</v>
      </c>
      <c r="C6" s="78">
        <v>4024.7173997867058</v>
      </c>
      <c r="D6" s="78">
        <v>611.34949978670556</v>
      </c>
    </row>
    <row r="7" spans="1:4">
      <c r="A7" s="33" t="s">
        <v>325</v>
      </c>
      <c r="B7" s="35">
        <v>99266.436474781629</v>
      </c>
      <c r="C7" s="78">
        <v>78533.595397191224</v>
      </c>
      <c r="D7" s="78">
        <v>-20732.841077590405</v>
      </c>
    </row>
    <row r="8" spans="1:4">
      <c r="A8" s="33" t="s">
        <v>326</v>
      </c>
      <c r="B8" s="35">
        <v>110938.19753505953</v>
      </c>
      <c r="C8" s="78">
        <v>84263.925231186484</v>
      </c>
      <c r="D8" s="78">
        <v>-26674.272303873047</v>
      </c>
    </row>
    <row r="9" spans="1:4">
      <c r="A9" s="33" t="s">
        <v>327</v>
      </c>
      <c r="B9" s="35">
        <v>6912.8505286534419</v>
      </c>
      <c r="C9" s="78">
        <v>7193.1209923296574</v>
      </c>
      <c r="D9" s="78">
        <v>280.27046367621551</v>
      </c>
    </row>
    <row r="10" spans="1:4">
      <c r="A10" s="33" t="s">
        <v>464</v>
      </c>
      <c r="B10" s="35">
        <v>170</v>
      </c>
      <c r="C10" s="78">
        <v>165</v>
      </c>
      <c r="D10" s="78">
        <v>-5</v>
      </c>
    </row>
    <row r="11" spans="1:4">
      <c r="A11" s="9" t="s">
        <v>328</v>
      </c>
      <c r="B11" s="37">
        <v>-21839.65694401849</v>
      </c>
      <c r="C11" s="46">
        <v>-16802.681332553315</v>
      </c>
      <c r="D11" s="46">
        <v>5036.9756114651755</v>
      </c>
    </row>
    <row r="12" spans="1:4">
      <c r="A12" s="33" t="s">
        <v>329</v>
      </c>
      <c r="B12" s="35">
        <v>6823.3</v>
      </c>
      <c r="C12" s="78">
        <v>7166.9</v>
      </c>
      <c r="D12" s="78">
        <v>343.59999999999945</v>
      </c>
    </row>
    <row r="13" spans="1:4">
      <c r="A13" s="33" t="s">
        <v>330</v>
      </c>
      <c r="B13" s="35">
        <v>0</v>
      </c>
      <c r="C13" s="78">
        <v>0</v>
      </c>
      <c r="D13" s="78">
        <v>0</v>
      </c>
    </row>
    <row r="14" spans="1:4">
      <c r="A14" s="33" t="s">
        <v>331</v>
      </c>
      <c r="B14" s="35">
        <v>0</v>
      </c>
      <c r="C14" s="78">
        <v>0</v>
      </c>
      <c r="D14" s="78">
        <v>0</v>
      </c>
    </row>
    <row r="15" spans="1:4">
      <c r="A15" s="9" t="s">
        <v>332</v>
      </c>
      <c r="B15" s="37">
        <v>-15016.356944018491</v>
      </c>
      <c r="C15" s="46">
        <v>-9635.7813325533152</v>
      </c>
      <c r="D15" s="46">
        <v>5380.5756114651758</v>
      </c>
    </row>
    <row r="16" spans="1:4">
      <c r="A16" s="7" t="s">
        <v>333</v>
      </c>
      <c r="B16" s="35"/>
      <c r="C16" s="78"/>
      <c r="D16" s="78"/>
    </row>
    <row r="17" spans="1:4">
      <c r="A17" s="33" t="s">
        <v>332</v>
      </c>
      <c r="B17" s="35">
        <v>-15016.356944018491</v>
      </c>
      <c r="C17" s="78">
        <v>-9635.7813325533152</v>
      </c>
      <c r="D17" s="78">
        <v>5380.5756114651758</v>
      </c>
    </row>
    <row r="18" spans="1:4">
      <c r="A18" s="33" t="s">
        <v>334</v>
      </c>
      <c r="B18" s="35">
        <v>40946.728598427515</v>
      </c>
      <c r="C18" s="78">
        <v>24975.212028962796</v>
      </c>
      <c r="D18" s="78">
        <v>-15971.516569464718</v>
      </c>
    </row>
    <row r="19" spans="1:4">
      <c r="A19" s="33" t="s">
        <v>335</v>
      </c>
      <c r="B19" s="35">
        <v>-117.25416666666666</v>
      </c>
      <c r="C19" s="78">
        <v>46.916852898892138</v>
      </c>
      <c r="D19" s="78">
        <v>164.17101956555879</v>
      </c>
    </row>
    <row r="20" spans="1:4">
      <c r="A20" s="9" t="s">
        <v>238</v>
      </c>
      <c r="B20" s="37">
        <v>25813.117487742358</v>
      </c>
      <c r="C20" s="46">
        <v>15386.347549308373</v>
      </c>
      <c r="D20" s="46">
        <v>-10426.769938433985</v>
      </c>
    </row>
    <row r="21" spans="1:4">
      <c r="A21" s="33" t="s">
        <v>242</v>
      </c>
      <c r="B21" s="35">
        <v>-33617.613737000007</v>
      </c>
      <c r="C21" s="78">
        <v>-33735</v>
      </c>
      <c r="D21" s="78">
        <v>-117.38626299999305</v>
      </c>
    </row>
    <row r="22" spans="1:4">
      <c r="A22" s="33" t="s">
        <v>336</v>
      </c>
      <c r="B22" s="35">
        <v>63480.694287308244</v>
      </c>
      <c r="C22" s="78">
        <v>34171.280883409207</v>
      </c>
      <c r="D22" s="78">
        <v>-29309.413403899038</v>
      </c>
    </row>
    <row r="23" spans="1:4">
      <c r="A23" s="33" t="s">
        <v>337</v>
      </c>
      <c r="B23" s="35">
        <v>0</v>
      </c>
      <c r="C23" s="78">
        <v>0</v>
      </c>
      <c r="D23" s="78">
        <v>0</v>
      </c>
    </row>
    <row r="24" spans="1:4">
      <c r="A24" s="33" t="s">
        <v>338</v>
      </c>
      <c r="B24" s="35">
        <v>-255</v>
      </c>
      <c r="C24" s="78">
        <v>-256.5</v>
      </c>
      <c r="D24" s="78">
        <v>-1.5</v>
      </c>
    </row>
    <row r="25" spans="1:4">
      <c r="A25" s="33" t="s">
        <v>339</v>
      </c>
      <c r="B25" s="35">
        <v>50</v>
      </c>
      <c r="C25" s="78">
        <v>50</v>
      </c>
      <c r="D25" s="78">
        <v>0</v>
      </c>
    </row>
    <row r="26" spans="1:4">
      <c r="A26" s="9" t="s">
        <v>340</v>
      </c>
      <c r="B26" s="37">
        <v>29658.080550308237</v>
      </c>
      <c r="C26" s="46">
        <v>229.78088340920658</v>
      </c>
      <c r="D26" s="46">
        <v>-29428.299666899031</v>
      </c>
    </row>
    <row r="27" spans="1:4">
      <c r="A27" s="33" t="s">
        <v>341</v>
      </c>
      <c r="B27" s="35">
        <v>28594.937587392851</v>
      </c>
      <c r="C27" s="78">
        <v>21200.000399999997</v>
      </c>
      <c r="D27" s="78">
        <v>-7394.937187392854</v>
      </c>
    </row>
    <row r="28" spans="1:4">
      <c r="A28" s="33" t="s">
        <v>342</v>
      </c>
      <c r="B28" s="35">
        <v>-87510.284551648423</v>
      </c>
      <c r="C28" s="78">
        <v>-69878.416137454347</v>
      </c>
      <c r="D28" s="78">
        <v>17631.868414194076</v>
      </c>
    </row>
    <row r="29" spans="1:4">
      <c r="A29" s="33" t="s">
        <v>343</v>
      </c>
      <c r="B29" s="35">
        <v>0</v>
      </c>
      <c r="C29" s="78">
        <v>0</v>
      </c>
      <c r="D29" s="78">
        <v>0</v>
      </c>
    </row>
    <row r="30" spans="1:4">
      <c r="A30" s="33" t="s">
        <v>344</v>
      </c>
      <c r="B30" s="35">
        <v>0</v>
      </c>
      <c r="C30" s="78">
        <v>0</v>
      </c>
      <c r="D30" s="78">
        <v>0</v>
      </c>
    </row>
    <row r="31" spans="1:4">
      <c r="A31" s="33" t="s">
        <v>234</v>
      </c>
      <c r="B31" s="35">
        <v>-20</v>
      </c>
      <c r="C31" s="78">
        <v>-20</v>
      </c>
      <c r="D31" s="78">
        <v>0</v>
      </c>
    </row>
    <row r="32" spans="1:4">
      <c r="A32" s="9" t="s">
        <v>254</v>
      </c>
      <c r="B32" s="37">
        <v>-58935.346964255572</v>
      </c>
      <c r="C32" s="46">
        <v>-48698.41573745435</v>
      </c>
      <c r="D32" s="46">
        <v>10236.931226801222</v>
      </c>
    </row>
    <row r="33" spans="1:4">
      <c r="A33" s="9" t="s">
        <v>255</v>
      </c>
      <c r="B33" s="37">
        <v>-3464.1489262049727</v>
      </c>
      <c r="C33" s="46">
        <v>-33082.287304736768</v>
      </c>
      <c r="D33" s="46">
        <v>-29618.138378531796</v>
      </c>
    </row>
    <row r="34" spans="1:4">
      <c r="A34" s="33" t="s">
        <v>345</v>
      </c>
      <c r="B34" s="35">
        <v>62576.786500018003</v>
      </c>
      <c r="C34" s="78">
        <v>59112.63757381303</v>
      </c>
      <c r="D34" s="78">
        <v>-3464.1489262049727</v>
      </c>
    </row>
    <row r="35" spans="1:4">
      <c r="A35" s="33" t="s">
        <v>346</v>
      </c>
      <c r="B35" s="35">
        <v>59112.63757381303</v>
      </c>
      <c r="C35" s="78">
        <v>26030.350269076262</v>
      </c>
      <c r="D35" s="78">
        <v>-33082.287304736768</v>
      </c>
    </row>
    <row r="36" spans="1:4" ht="6.75" customHeight="1">
      <c r="A36" s="17"/>
      <c r="B36" s="110"/>
      <c r="C36" s="110"/>
      <c r="D36" s="110"/>
    </row>
    <row r="37" spans="1:4">
      <c r="C37" s="5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A772-7C33-4769-AFD2-61773929EB39}">
  <sheetPr>
    <tabColor theme="6"/>
  </sheetPr>
  <dimension ref="A1:H23"/>
  <sheetViews>
    <sheetView workbookViewId="0">
      <selection activeCell="E20" sqref="E20"/>
    </sheetView>
  </sheetViews>
  <sheetFormatPr defaultRowHeight="15"/>
  <cols>
    <col min="1" max="1" width="35.140625" style="1" customWidth="1"/>
    <col min="2" max="16384" width="9.140625" style="1"/>
  </cols>
  <sheetData>
    <row r="1" spans="1:8" ht="8.25" customHeight="1">
      <c r="A1" s="20"/>
      <c r="B1" s="20"/>
      <c r="C1" s="20"/>
      <c r="D1" s="20"/>
      <c r="E1" s="20"/>
      <c r="F1" s="20"/>
      <c r="G1" s="20"/>
      <c r="H1" s="20"/>
    </row>
    <row r="2" spans="1:8" ht="24.75">
      <c r="A2" s="6" t="s">
        <v>456</v>
      </c>
      <c r="B2" s="54" t="s">
        <v>309</v>
      </c>
      <c r="C2" s="54" t="s">
        <v>457</v>
      </c>
      <c r="D2" s="54" t="s">
        <v>310</v>
      </c>
      <c r="E2" s="54" t="s">
        <v>311</v>
      </c>
      <c r="F2" s="54" t="s">
        <v>312</v>
      </c>
      <c r="G2" s="54" t="s">
        <v>313</v>
      </c>
      <c r="H2" s="54" t="s">
        <v>314</v>
      </c>
    </row>
    <row r="3" spans="1:8" ht="6.75" customHeight="1">
      <c r="A3" s="20"/>
      <c r="B3" s="20"/>
      <c r="C3" s="20"/>
      <c r="D3" s="20"/>
      <c r="E3" s="20"/>
      <c r="F3" s="20"/>
      <c r="G3" s="20"/>
      <c r="H3" s="20"/>
    </row>
    <row r="4" spans="1:8">
      <c r="A4" s="33" t="s">
        <v>347</v>
      </c>
      <c r="B4" s="43">
        <v>0.75</v>
      </c>
      <c r="C4" s="35">
        <v>4</v>
      </c>
      <c r="D4" s="35">
        <v>4571.0959999999995</v>
      </c>
      <c r="E4" s="35">
        <v>4575.0950000000003</v>
      </c>
      <c r="F4" s="111" t="s">
        <v>465</v>
      </c>
      <c r="G4" s="111" t="s">
        <v>465</v>
      </c>
      <c r="H4" s="111" t="s">
        <v>465</v>
      </c>
    </row>
    <row r="5" spans="1:8">
      <c r="A5" s="33" t="s">
        <v>348</v>
      </c>
      <c r="B5" s="43">
        <v>1</v>
      </c>
      <c r="C5" s="35">
        <v>23.718</v>
      </c>
      <c r="D5" s="35">
        <v>37.652999999999999</v>
      </c>
      <c r="E5" s="35">
        <v>61.371000000000002</v>
      </c>
      <c r="F5" s="35">
        <v>6</v>
      </c>
      <c r="G5" s="111" t="s">
        <v>465</v>
      </c>
      <c r="H5" s="35">
        <v>4.7279999999999998</v>
      </c>
    </row>
    <row r="6" spans="1:8">
      <c r="A6" s="33" t="s">
        <v>301</v>
      </c>
      <c r="B6" s="43">
        <v>0.54</v>
      </c>
      <c r="C6" s="35">
        <v>10953.052</v>
      </c>
      <c r="D6" s="35">
        <v>22607.857</v>
      </c>
      <c r="E6" s="35">
        <v>33560.908000000003</v>
      </c>
      <c r="F6" s="35">
        <v>1579</v>
      </c>
      <c r="G6" s="35">
        <v>1782.4569999999999</v>
      </c>
      <c r="H6" s="35">
        <v>-162.24100000000001</v>
      </c>
    </row>
    <row r="7" spans="1:8">
      <c r="A7" s="33" t="s">
        <v>349</v>
      </c>
      <c r="B7" s="43">
        <v>0.50800000000000001</v>
      </c>
      <c r="C7" s="35">
        <v>211.60400000000001</v>
      </c>
      <c r="D7" s="35">
        <v>32.286000000000001</v>
      </c>
      <c r="E7" s="35">
        <v>243.88800000000001</v>
      </c>
      <c r="F7" s="35">
        <v>189</v>
      </c>
      <c r="G7" s="35">
        <v>188.44200000000001</v>
      </c>
      <c r="H7" s="35">
        <v>0.81799999999999995</v>
      </c>
    </row>
    <row r="8" spans="1:8">
      <c r="A8" s="33" t="s">
        <v>297</v>
      </c>
      <c r="B8" s="43">
        <v>0.97099999999999997</v>
      </c>
      <c r="C8" s="35">
        <v>2838.8</v>
      </c>
      <c r="D8" s="35">
        <v>4494.3999999999996</v>
      </c>
      <c r="E8" s="35">
        <v>7333</v>
      </c>
      <c r="F8" s="35">
        <v>389.88</v>
      </c>
      <c r="G8" s="35">
        <v>532</v>
      </c>
      <c r="H8" s="35">
        <v>381.02499999999998</v>
      </c>
    </row>
    <row r="9" spans="1:8">
      <c r="A9" s="33" t="s">
        <v>350</v>
      </c>
      <c r="B9" s="43">
        <v>1</v>
      </c>
      <c r="C9" s="35">
        <v>30</v>
      </c>
      <c r="D9" s="35">
        <v>1.415</v>
      </c>
      <c r="E9" s="35">
        <v>31.414999999999999</v>
      </c>
      <c r="F9" s="35">
        <v>8.2620000000000005</v>
      </c>
      <c r="G9" s="35">
        <v>8.2840000000000007</v>
      </c>
      <c r="H9" s="111" t="s">
        <v>465</v>
      </c>
    </row>
    <row r="10" spans="1:8">
      <c r="A10" s="33" t="s">
        <v>286</v>
      </c>
      <c r="B10" s="43">
        <v>1</v>
      </c>
      <c r="C10" s="35">
        <v>270.38299999999998</v>
      </c>
      <c r="D10" s="35">
        <v>368.27</v>
      </c>
      <c r="E10" s="35">
        <v>638.654</v>
      </c>
      <c r="F10" s="35">
        <v>1499.847</v>
      </c>
      <c r="G10" s="35">
        <v>1472</v>
      </c>
      <c r="H10" s="35">
        <v>61.683</v>
      </c>
    </row>
    <row r="11" spans="1:8">
      <c r="A11" s="33" t="s">
        <v>351</v>
      </c>
      <c r="B11" s="43">
        <v>1</v>
      </c>
      <c r="C11" s="35">
        <v>20</v>
      </c>
      <c r="D11" s="35">
        <v>4232.7250000000004</v>
      </c>
      <c r="E11" s="35">
        <v>4252.7250000000004</v>
      </c>
      <c r="F11" s="111" t="s">
        <v>465</v>
      </c>
      <c r="G11" s="35">
        <v>5025</v>
      </c>
      <c r="H11" s="111" t="s">
        <v>465</v>
      </c>
    </row>
    <row r="12" spans="1:8">
      <c r="A12" s="112" t="s">
        <v>352</v>
      </c>
      <c r="B12" s="43">
        <v>0.94</v>
      </c>
      <c r="C12" s="35">
        <v>33.667000000000002</v>
      </c>
      <c r="D12" s="35">
        <v>14.263</v>
      </c>
      <c r="E12" s="35">
        <v>47.93</v>
      </c>
      <c r="F12" s="35">
        <v>80.978999999999999</v>
      </c>
      <c r="G12" s="35">
        <v>87.843000000000004</v>
      </c>
      <c r="H12" s="35">
        <v>-5.468</v>
      </c>
    </row>
    <row r="13" spans="1:8">
      <c r="A13" s="33" t="s">
        <v>298</v>
      </c>
      <c r="B13" s="43">
        <v>1</v>
      </c>
      <c r="C13" s="35">
        <v>1968.2909999999999</v>
      </c>
      <c r="D13" s="35">
        <v>6797.8630000000003</v>
      </c>
      <c r="E13" s="35">
        <v>8766.1540000000005</v>
      </c>
      <c r="F13" s="35">
        <v>7059.46</v>
      </c>
      <c r="G13" s="35">
        <v>7015</v>
      </c>
      <c r="H13" s="35">
        <v>45.180999999999997</v>
      </c>
    </row>
    <row r="14" spans="1:8">
      <c r="A14" s="33" t="s">
        <v>290</v>
      </c>
      <c r="B14" s="43">
        <v>0.54</v>
      </c>
      <c r="C14" s="35">
        <v>36.688000000000002</v>
      </c>
      <c r="D14" s="35">
        <v>1.1499999999999999</v>
      </c>
      <c r="E14" s="35">
        <v>37.838000000000001</v>
      </c>
      <c r="F14" s="35">
        <v>12.968999999999999</v>
      </c>
      <c r="G14" s="35">
        <v>7.2549999999999999</v>
      </c>
      <c r="H14" s="35">
        <v>4.5819999999999999</v>
      </c>
    </row>
    <row r="15" spans="1:8">
      <c r="A15" s="33" t="s">
        <v>292</v>
      </c>
      <c r="B15" s="43">
        <v>1</v>
      </c>
      <c r="C15" s="35">
        <v>101.437</v>
      </c>
      <c r="D15" s="35">
        <v>16.141999999999999</v>
      </c>
      <c r="E15" s="35">
        <v>117.57899999999999</v>
      </c>
      <c r="F15" s="35">
        <v>30.029</v>
      </c>
      <c r="G15" s="35">
        <v>25.32</v>
      </c>
      <c r="H15" s="35">
        <v>3.7530000000000001</v>
      </c>
    </row>
    <row r="16" spans="1:8">
      <c r="A16" s="33" t="s">
        <v>302</v>
      </c>
      <c r="B16" s="43">
        <v>1</v>
      </c>
      <c r="C16" s="35">
        <v>214.02454999999998</v>
      </c>
      <c r="D16" s="35">
        <v>134.55523000000002</v>
      </c>
      <c r="E16" s="35">
        <v>348.57978000000003</v>
      </c>
      <c r="F16" s="35">
        <v>176.37520000000001</v>
      </c>
      <c r="G16" s="35">
        <v>174.57740999999999</v>
      </c>
      <c r="H16" s="35">
        <v>1.57846</v>
      </c>
    </row>
    <row r="17" spans="1:8">
      <c r="A17" s="33" t="s">
        <v>294</v>
      </c>
      <c r="B17" s="43">
        <v>0.94599999999999995</v>
      </c>
      <c r="C17" s="35">
        <v>5412.5789999999997</v>
      </c>
      <c r="D17" s="35">
        <v>7942</v>
      </c>
      <c r="E17" s="35">
        <v>13354.244000000001</v>
      </c>
      <c r="F17" s="35">
        <v>717.84699999999998</v>
      </c>
      <c r="G17" s="35">
        <v>642</v>
      </c>
      <c r="H17" s="35">
        <v>939.93399999999997</v>
      </c>
    </row>
    <row r="18" spans="1:8">
      <c r="A18" s="33" t="s">
        <v>293</v>
      </c>
      <c r="B18" s="43">
        <v>0.53</v>
      </c>
      <c r="C18" s="35">
        <v>149.47300000000001</v>
      </c>
      <c r="D18" s="35">
        <v>33.31</v>
      </c>
      <c r="E18" s="35">
        <v>182.78299999999999</v>
      </c>
      <c r="F18" s="35">
        <v>16.637</v>
      </c>
      <c r="G18" s="35">
        <v>18.786000000000001</v>
      </c>
      <c r="H18" s="35">
        <v>-4.6779999999999999</v>
      </c>
    </row>
    <row r="19" spans="1:8">
      <c r="A19" s="33" t="s">
        <v>466</v>
      </c>
      <c r="B19" s="43">
        <v>1</v>
      </c>
      <c r="C19" s="35">
        <v>1650.6110000000001</v>
      </c>
      <c r="D19" s="35">
        <v>208.32599999999999</v>
      </c>
      <c r="E19" s="35">
        <v>1858.9369999999999</v>
      </c>
      <c r="F19" s="35">
        <v>42</v>
      </c>
      <c r="G19" s="35">
        <v>282.71100000000001</v>
      </c>
      <c r="H19" s="35">
        <v>-240.05099999999999</v>
      </c>
    </row>
    <row r="20" spans="1:8">
      <c r="A20" s="33" t="s">
        <v>296</v>
      </c>
      <c r="B20" s="43">
        <v>0.75</v>
      </c>
      <c r="C20" s="35">
        <v>1123.9190000000001</v>
      </c>
      <c r="D20" s="35">
        <v>232.06100000000001</v>
      </c>
      <c r="E20" s="35">
        <v>1355.98</v>
      </c>
      <c r="F20" s="35">
        <v>447</v>
      </c>
      <c r="G20" s="35">
        <v>250.459</v>
      </c>
      <c r="H20" s="35">
        <v>157.363</v>
      </c>
    </row>
    <row r="21" spans="1:8">
      <c r="A21" s="33" t="s">
        <v>8</v>
      </c>
      <c r="B21" s="32"/>
      <c r="C21" s="35">
        <v>25042.246550000003</v>
      </c>
      <c r="D21" s="35">
        <v>51725.372230000001</v>
      </c>
      <c r="E21" s="35">
        <v>76767.080780000004</v>
      </c>
      <c r="F21" s="35">
        <v>12255.2852</v>
      </c>
      <c r="G21" s="35">
        <v>17512.134409999999</v>
      </c>
      <c r="H21" s="35">
        <v>1188.2074599999999</v>
      </c>
    </row>
    <row r="22" spans="1:8" ht="6.75" customHeight="1">
      <c r="A22" s="17"/>
      <c r="B22" s="17"/>
      <c r="C22" s="17"/>
      <c r="D22" s="17"/>
      <c r="E22" s="17"/>
      <c r="F22" s="17"/>
      <c r="G22" s="17"/>
      <c r="H22" s="17"/>
    </row>
    <row r="23" spans="1:8" s="152" customFormat="1" ht="12.7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15A5-3D62-4F4D-A97D-FB5695B795A4}">
  <sheetPr>
    <tabColor theme="6"/>
  </sheetPr>
  <dimension ref="A1:D13"/>
  <sheetViews>
    <sheetView workbookViewId="0">
      <selection activeCell="M19" sqref="M19"/>
    </sheetView>
  </sheetViews>
  <sheetFormatPr defaultRowHeight="15"/>
  <cols>
    <col min="1" max="1" width="39" style="1" customWidth="1"/>
    <col min="2" max="2" width="9.140625" style="1"/>
    <col min="3" max="3" width="10.5703125" style="1" customWidth="1"/>
    <col min="4" max="4" width="11" style="1" customWidth="1"/>
    <col min="5" max="16384" width="9.140625" style="1"/>
  </cols>
  <sheetData>
    <row r="1" spans="1:4" ht="2.25" customHeight="1">
      <c r="A1" s="7"/>
      <c r="B1" s="7"/>
      <c r="C1" s="7"/>
      <c r="D1" s="7"/>
    </row>
    <row r="2" spans="1:4" ht="24.75">
      <c r="A2" s="6" t="s">
        <v>51</v>
      </c>
      <c r="B2" s="113" t="s">
        <v>467</v>
      </c>
      <c r="C2" s="113" t="s">
        <v>468</v>
      </c>
      <c r="D2" s="113" t="s">
        <v>250</v>
      </c>
    </row>
    <row r="3" spans="1:4">
      <c r="A3" s="20"/>
      <c r="B3" s="20"/>
      <c r="C3" s="20"/>
      <c r="D3" s="20"/>
    </row>
    <row r="4" spans="1:4">
      <c r="A4" s="33" t="s">
        <v>347</v>
      </c>
      <c r="B4" s="105" t="s">
        <v>465</v>
      </c>
      <c r="C4" s="35">
        <v>9386</v>
      </c>
      <c r="D4" s="35">
        <v>4300</v>
      </c>
    </row>
    <row r="5" spans="1:4">
      <c r="A5" s="33" t="s">
        <v>469</v>
      </c>
      <c r="B5" s="35">
        <v>328</v>
      </c>
      <c r="C5" s="35">
        <v>3208</v>
      </c>
      <c r="D5" s="35">
        <v>2738</v>
      </c>
    </row>
    <row r="6" spans="1:4">
      <c r="A6" s="33" t="s">
        <v>470</v>
      </c>
      <c r="B6" s="35">
        <v>-341</v>
      </c>
      <c r="C6" s="35"/>
      <c r="D6" s="35"/>
    </row>
    <row r="7" spans="1:4">
      <c r="A7" s="33" t="s">
        <v>471</v>
      </c>
      <c r="B7" s="35">
        <v>356</v>
      </c>
      <c r="C7" s="35">
        <v>425</v>
      </c>
      <c r="D7" s="35"/>
    </row>
    <row r="8" spans="1:4">
      <c r="A8" s="33" t="s">
        <v>472</v>
      </c>
      <c r="B8" s="35">
        <v>-434</v>
      </c>
      <c r="C8" s="35"/>
      <c r="D8" s="35"/>
    </row>
    <row r="9" spans="1:4">
      <c r="A9" s="33" t="s">
        <v>473</v>
      </c>
      <c r="B9" s="35">
        <v>-438</v>
      </c>
      <c r="C9" s="35">
        <v>150</v>
      </c>
      <c r="D9" s="35"/>
    </row>
    <row r="10" spans="1:4">
      <c r="A10" s="33" t="s">
        <v>474</v>
      </c>
      <c r="B10" s="35">
        <v>0.47</v>
      </c>
      <c r="C10" s="35">
        <v>272</v>
      </c>
      <c r="D10" s="35"/>
    </row>
    <row r="11" spans="1:4">
      <c r="A11" s="33" t="s">
        <v>8</v>
      </c>
      <c r="B11" s="35">
        <v>-528.53</v>
      </c>
      <c r="C11" s="35">
        <v>13441</v>
      </c>
      <c r="D11" s="35">
        <v>7038</v>
      </c>
    </row>
    <row r="12" spans="1:4" ht="3.75" customHeight="1">
      <c r="A12" s="17"/>
      <c r="B12" s="17"/>
      <c r="C12" s="17"/>
      <c r="D12" s="17"/>
    </row>
    <row r="13" spans="1:4" ht="6" customHeight="1">
      <c r="A13" s="152"/>
      <c r="B13" s="152"/>
      <c r="C13" s="152"/>
      <c r="D13" s="15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6795-F431-4B8C-B9AB-498BB2CB431B}">
  <sheetPr>
    <tabColor theme="6"/>
  </sheetPr>
  <dimension ref="A1:D35"/>
  <sheetViews>
    <sheetView workbookViewId="0">
      <selection activeCell="D34" sqref="D34"/>
    </sheetView>
  </sheetViews>
  <sheetFormatPr defaultRowHeight="15"/>
  <cols>
    <col min="1" max="1" width="45.28515625" style="1" customWidth="1"/>
    <col min="2" max="16384" width="9.140625" style="1"/>
  </cols>
  <sheetData>
    <row r="1" spans="1:4" ht="6" customHeight="1">
      <c r="A1" s="3"/>
      <c r="B1" s="3"/>
      <c r="C1" s="3"/>
      <c r="D1" s="108"/>
    </row>
    <row r="2" spans="1:4" ht="24.75">
      <c r="A2" s="6" t="s">
        <v>51</v>
      </c>
      <c r="B2" s="54" t="str">
        <f ca="1">"Áætlun"&amp;CHAR(10)&amp;ar_i_dag</f>
        <v>Áætlun
2022</v>
      </c>
      <c r="C2" s="54" t="str">
        <f ca="1">"Frumvarp"&amp;CHAR(10)&amp;ar_i_dag+1</f>
        <v>Frumvarp
2023</v>
      </c>
      <c r="D2" s="54" t="s">
        <v>321</v>
      </c>
    </row>
    <row r="3" spans="1:4" ht="3.75" customHeight="1">
      <c r="A3" s="20"/>
      <c r="B3" s="20"/>
      <c r="C3" s="20"/>
      <c r="D3" s="109"/>
    </row>
    <row r="4" spans="1:4">
      <c r="A4" s="7" t="s">
        <v>322</v>
      </c>
      <c r="B4" s="109"/>
      <c r="C4" s="109"/>
      <c r="D4" s="78"/>
    </row>
    <row r="5" spans="1:4">
      <c r="A5" s="33" t="s">
        <v>323</v>
      </c>
      <c r="B5" s="35">
        <v>18429.658038221209</v>
      </c>
      <c r="C5" s="35">
        <v>19057.861429299075</v>
      </c>
      <c r="D5" s="35">
        <v>628.2033910778664</v>
      </c>
    </row>
    <row r="6" spans="1:4">
      <c r="A6" s="33" t="s">
        <v>324</v>
      </c>
      <c r="B6" s="35">
        <v>12323.892691420391</v>
      </c>
      <c r="C6" s="35">
        <v>13254.552994960919</v>
      </c>
      <c r="D6" s="35">
        <v>930.66030354052782</v>
      </c>
    </row>
    <row r="7" spans="1:4">
      <c r="A7" s="33" t="s">
        <v>354</v>
      </c>
      <c r="B7" s="35">
        <v>-5406.4320567405039</v>
      </c>
      <c r="C7" s="35">
        <v>-5379.0558940778583</v>
      </c>
      <c r="D7" s="35">
        <v>27.376162662645584</v>
      </c>
    </row>
    <row r="8" spans="1:4">
      <c r="A8" s="33" t="s">
        <v>41</v>
      </c>
      <c r="B8" s="35">
        <v>1000.75989547277</v>
      </c>
      <c r="C8" s="35">
        <v>1016.833662807272</v>
      </c>
      <c r="D8" s="35">
        <v>16.073767334502008</v>
      </c>
    </row>
    <row r="9" spans="1:4">
      <c r="A9" s="9" t="s">
        <v>328</v>
      </c>
      <c r="B9" s="37">
        <v>-301.42660541245641</v>
      </c>
      <c r="C9" s="37">
        <v>-592.58112254697426</v>
      </c>
      <c r="D9" s="37">
        <v>-291.15451713451785</v>
      </c>
    </row>
    <row r="10" spans="1:4">
      <c r="A10" s="33" t="s">
        <v>329</v>
      </c>
      <c r="B10" s="35">
        <v>390.36630358198039</v>
      </c>
      <c r="C10" s="35">
        <v>385.36790844105769</v>
      </c>
      <c r="D10" s="35">
        <v>-4.9983951409226961</v>
      </c>
    </row>
    <row r="11" spans="1:4">
      <c r="A11" s="33" t="s">
        <v>330</v>
      </c>
      <c r="B11" s="35">
        <v>276.140221</v>
      </c>
      <c r="C11" s="35">
        <v>218.72967988344064</v>
      </c>
      <c r="D11" s="35">
        <v>-57.410541116559358</v>
      </c>
    </row>
    <row r="12" spans="1:4">
      <c r="A12" s="33" t="s">
        <v>355</v>
      </c>
      <c r="B12" s="35">
        <v>-40.131922849389774</v>
      </c>
      <c r="C12" s="35">
        <v>-42.303072454972948</v>
      </c>
      <c r="D12" s="35">
        <v>-2.1711496055831745</v>
      </c>
    </row>
    <row r="13" spans="1:4">
      <c r="A13" s="9" t="s">
        <v>332</v>
      </c>
      <c r="B13" s="37">
        <v>324.94799632013428</v>
      </c>
      <c r="C13" s="37">
        <v>-30.786606677448859</v>
      </c>
      <c r="D13" s="37">
        <v>-355.73460299758312</v>
      </c>
    </row>
    <row r="14" spans="1:4" ht="21" customHeight="1">
      <c r="A14" s="7" t="s">
        <v>333</v>
      </c>
      <c r="B14" s="109"/>
      <c r="C14" s="109"/>
      <c r="D14" s="35"/>
    </row>
    <row r="15" spans="1:4">
      <c r="A15" s="33" t="s">
        <v>332</v>
      </c>
      <c r="B15" s="35">
        <v>324.94799632013428</v>
      </c>
      <c r="C15" s="35">
        <v>-30.786606677448859</v>
      </c>
      <c r="D15" s="35">
        <v>-355.73460299758312</v>
      </c>
    </row>
    <row r="16" spans="1:4">
      <c r="A16" s="33" t="s">
        <v>334</v>
      </c>
      <c r="B16" s="35">
        <v>-117.00159040879635</v>
      </c>
      <c r="C16" s="35">
        <v>44.694192774034718</v>
      </c>
      <c r="D16" s="35">
        <v>161.69578318283106</v>
      </c>
    </row>
    <row r="17" spans="1:4">
      <c r="A17" s="33" t="s">
        <v>335</v>
      </c>
      <c r="B17" s="35">
        <v>-295.9423383677979</v>
      </c>
      <c r="C17" s="35">
        <v>-227.62588849804126</v>
      </c>
      <c r="D17" s="35">
        <v>68.316449869756639</v>
      </c>
    </row>
    <row r="18" spans="1:4">
      <c r="A18" s="9" t="s">
        <v>238</v>
      </c>
      <c r="B18" s="37">
        <v>-87.995932456459968</v>
      </c>
      <c r="C18" s="37">
        <v>-213.71830240145539</v>
      </c>
      <c r="D18" s="37">
        <v>-125.72236994499542</v>
      </c>
    </row>
    <row r="19" spans="1:4" ht="22.5" customHeight="1">
      <c r="A19" s="33" t="s">
        <v>242</v>
      </c>
      <c r="B19" s="35">
        <v>-759.88826361629401</v>
      </c>
      <c r="C19" s="35">
        <v>-978.45443357982253</v>
      </c>
      <c r="D19" s="35">
        <v>-218.56616996352852</v>
      </c>
    </row>
    <row r="20" spans="1:4">
      <c r="A20" s="33" t="s">
        <v>336</v>
      </c>
      <c r="B20" s="35">
        <v>541.38288540599979</v>
      </c>
      <c r="C20" s="35">
        <v>554.91745754114982</v>
      </c>
      <c r="D20" s="35">
        <v>13.534572135150029</v>
      </c>
    </row>
    <row r="21" spans="1:4">
      <c r="A21" s="33" t="s">
        <v>337</v>
      </c>
      <c r="B21" s="35">
        <v>0</v>
      </c>
      <c r="C21" s="35">
        <v>0</v>
      </c>
      <c r="D21" s="35">
        <v>0</v>
      </c>
    </row>
    <row r="22" spans="1:4">
      <c r="A22" s="33" t="s">
        <v>338</v>
      </c>
      <c r="B22" s="35">
        <v>-48632.128100367794</v>
      </c>
      <c r="C22" s="35">
        <v>-17034.894727082043</v>
      </c>
      <c r="D22" s="35">
        <v>31597.233373285751</v>
      </c>
    </row>
    <row r="23" spans="1:4">
      <c r="A23" s="33" t="s">
        <v>339</v>
      </c>
      <c r="B23" s="35">
        <v>0</v>
      </c>
      <c r="C23" s="35">
        <v>0</v>
      </c>
      <c r="D23" s="35">
        <v>0</v>
      </c>
    </row>
    <row r="24" spans="1:4">
      <c r="A24" s="33" t="s">
        <v>234</v>
      </c>
      <c r="B24" s="35">
        <v>-102.81506434919135</v>
      </c>
      <c r="C24" s="35">
        <v>-13.667703663562119</v>
      </c>
      <c r="D24" s="35">
        <v>89.147360685629224</v>
      </c>
    </row>
    <row r="25" spans="1:4">
      <c r="A25" s="9" t="s">
        <v>340</v>
      </c>
      <c r="B25" s="37">
        <v>-48953.448542927275</v>
      </c>
      <c r="C25" s="37">
        <v>-17472.099406784277</v>
      </c>
      <c r="D25" s="37">
        <v>31481.349136142999</v>
      </c>
    </row>
    <row r="26" spans="1:4" ht="21" customHeight="1">
      <c r="A26" s="33" t="s">
        <v>341</v>
      </c>
      <c r="B26" s="35">
        <v>42146.336283552984</v>
      </c>
      <c r="C26" s="35">
        <v>6638.0479999999998</v>
      </c>
      <c r="D26" s="35">
        <v>-35508.288283552982</v>
      </c>
    </row>
    <row r="27" spans="1:4">
      <c r="A27" s="33" t="s">
        <v>342</v>
      </c>
      <c r="B27" s="35">
        <v>-756.15410948324723</v>
      </c>
      <c r="C27" s="35">
        <v>-772.71157261003623</v>
      </c>
      <c r="D27" s="35">
        <v>-16.557463126789003</v>
      </c>
    </row>
    <row r="28" spans="1:4">
      <c r="A28" s="33" t="s">
        <v>343</v>
      </c>
      <c r="B28" s="35">
        <v>0</v>
      </c>
      <c r="C28" s="35">
        <v>0</v>
      </c>
      <c r="D28" s="35">
        <v>0</v>
      </c>
    </row>
    <row r="29" spans="1:4">
      <c r="A29" s="33" t="s">
        <v>344</v>
      </c>
      <c r="B29" s="35">
        <v>0</v>
      </c>
      <c r="C29" s="35">
        <v>0</v>
      </c>
      <c r="D29" s="35">
        <v>0</v>
      </c>
    </row>
    <row r="30" spans="1:4">
      <c r="A30" s="33" t="s">
        <v>234</v>
      </c>
      <c r="B30" s="35">
        <v>3209.2236085249942</v>
      </c>
      <c r="C30" s="35">
        <v>9116.4436499819476</v>
      </c>
      <c r="D30" s="35">
        <v>5907.2200414569534</v>
      </c>
    </row>
    <row r="31" spans="1:4">
      <c r="A31" s="9" t="s">
        <v>254</v>
      </c>
      <c r="B31" s="37">
        <v>44599.405782594731</v>
      </c>
      <c r="C31" s="37">
        <v>14981.78007737191</v>
      </c>
      <c r="D31" s="37">
        <v>-29617.625705222821</v>
      </c>
    </row>
    <row r="32" spans="1:4" ht="22.5" customHeight="1">
      <c r="A32" s="9" t="s">
        <v>255</v>
      </c>
      <c r="B32" s="37">
        <v>-4442.0386927890067</v>
      </c>
      <c r="C32" s="37">
        <v>-2704.0376318138224</v>
      </c>
      <c r="D32" s="37">
        <v>1738.0010609751844</v>
      </c>
    </row>
    <row r="33" spans="1:4">
      <c r="A33" s="33" t="s">
        <v>345</v>
      </c>
      <c r="B33" s="35">
        <v>8274.7103339999994</v>
      </c>
      <c r="C33" s="35">
        <v>3832.6716412109927</v>
      </c>
      <c r="D33" s="35">
        <v>-4442.0386927890067</v>
      </c>
    </row>
    <row r="34" spans="1:4">
      <c r="A34" s="33" t="s">
        <v>346</v>
      </c>
      <c r="B34" s="35">
        <v>3832.6716412109927</v>
      </c>
      <c r="C34" s="35">
        <v>1128.6340093971703</v>
      </c>
      <c r="D34" s="35">
        <v>-2704.0376318138224</v>
      </c>
    </row>
    <row r="35" spans="1:4" ht="4.5" customHeight="1">
      <c r="A35" s="17"/>
      <c r="B35" s="110"/>
      <c r="C35" s="110"/>
      <c r="D35" s="1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2107-D92D-489E-8203-E548B1CD51E3}">
  <sheetPr>
    <tabColor theme="5"/>
  </sheetPr>
  <dimension ref="A1:F15"/>
  <sheetViews>
    <sheetView workbookViewId="0">
      <selection activeCell="I16" sqref="I16"/>
    </sheetView>
  </sheetViews>
  <sheetFormatPr defaultRowHeight="15"/>
  <cols>
    <col min="1" max="1" width="21" style="1" customWidth="1"/>
    <col min="2" max="2" width="10" style="1" bestFit="1" customWidth="1"/>
    <col min="3" max="5" width="9.140625" style="1"/>
    <col min="6" max="6" width="9.5703125" style="1" bestFit="1" customWidth="1"/>
    <col min="7" max="16384" width="9.140625" style="1"/>
  </cols>
  <sheetData>
    <row r="1" spans="1:6" ht="24.75">
      <c r="A1" s="6" t="s">
        <v>356</v>
      </c>
      <c r="B1" s="54" t="s">
        <v>357</v>
      </c>
      <c r="C1" s="54" t="s">
        <v>358</v>
      </c>
      <c r="D1" s="54" t="s">
        <v>359</v>
      </c>
      <c r="E1" s="54" t="s">
        <v>360</v>
      </c>
      <c r="F1" s="54" t="s">
        <v>361</v>
      </c>
    </row>
    <row r="2" spans="1:6" ht="6" customHeight="1">
      <c r="A2" s="20"/>
      <c r="B2" s="34"/>
      <c r="C2" s="34"/>
      <c r="D2" s="34"/>
      <c r="E2" s="34"/>
      <c r="F2" s="34"/>
    </row>
    <row r="3" spans="1:6">
      <c r="A3" s="33" t="s">
        <v>18</v>
      </c>
      <c r="B3" s="42">
        <v>1099780.7</v>
      </c>
      <c r="C3" s="42">
        <v>7477.3868935583105</v>
      </c>
      <c r="D3" s="42">
        <v>19619.655945168601</v>
      </c>
      <c r="E3" s="42">
        <v>-11503.160991219698</v>
      </c>
      <c r="F3" s="42">
        <v>1115374.581847507</v>
      </c>
    </row>
    <row r="4" spans="1:6">
      <c r="A4" s="33" t="s">
        <v>19</v>
      </c>
      <c r="B4" s="42">
        <v>1125161.857162246</v>
      </c>
      <c r="C4" s="42">
        <v>11382.838392116362</v>
      </c>
      <c r="D4" s="42">
        <v>14271.386657768191</v>
      </c>
      <c r="E4" s="42">
        <v>-11503.160991219702</v>
      </c>
      <c r="F4" s="42">
        <v>1139312.9212209107</v>
      </c>
    </row>
    <row r="5" spans="1:6">
      <c r="A5" s="9" t="s">
        <v>7</v>
      </c>
      <c r="B5" s="61">
        <v>-25381.157162246061</v>
      </c>
      <c r="C5" s="61">
        <v>-3905.4514985580518</v>
      </c>
      <c r="D5" s="61">
        <v>5348.2692874004097</v>
      </c>
      <c r="E5" s="61">
        <v>0</v>
      </c>
      <c r="F5" s="61">
        <v>-23938.339373403694</v>
      </c>
    </row>
    <row r="6" spans="1:6">
      <c r="A6" s="63" t="s">
        <v>15</v>
      </c>
      <c r="B6" s="114">
        <v>-6.5722181240580541E-3</v>
      </c>
      <c r="C6" s="114">
        <v>-1.0112808867372191E-3</v>
      </c>
      <c r="D6" s="114">
        <v>1.3848853351446442E-3</v>
      </c>
      <c r="E6" s="114">
        <v>0</v>
      </c>
      <c r="F6" s="114">
        <v>-6.1986136756506261E-3</v>
      </c>
    </row>
    <row r="7" spans="1:6">
      <c r="A7" s="33" t="s">
        <v>20</v>
      </c>
      <c r="B7" s="42">
        <v>17466.099999999999</v>
      </c>
      <c r="C7" s="42">
        <v>78533.595397191224</v>
      </c>
      <c r="D7" s="42">
        <v>537.9055894077859</v>
      </c>
      <c r="E7" s="42">
        <v>-13906.422934388273</v>
      </c>
      <c r="F7" s="42">
        <v>82631.178052210729</v>
      </c>
    </row>
    <row r="8" spans="1:6">
      <c r="A8" s="33" t="s">
        <v>21</v>
      </c>
      <c r="B8" s="42">
        <v>81075.955184390245</v>
      </c>
      <c r="C8" s="42">
        <v>84263.925231186484</v>
      </c>
      <c r="D8" s="42">
        <v>5916.9614834856447</v>
      </c>
      <c r="E8" s="42">
        <v>-13906.422934388273</v>
      </c>
      <c r="F8" s="42">
        <v>157350.41896467411</v>
      </c>
    </row>
    <row r="9" spans="1:6">
      <c r="A9" s="9" t="s">
        <v>354</v>
      </c>
      <c r="B9" s="61">
        <v>-63609.855184390246</v>
      </c>
      <c r="C9" s="61">
        <v>-5730.3298339952598</v>
      </c>
      <c r="D9" s="61">
        <v>-5379.0558940778592</v>
      </c>
      <c r="E9" s="61">
        <v>0</v>
      </c>
      <c r="F9" s="61">
        <v>-74719.240912463385</v>
      </c>
    </row>
    <row r="10" spans="1:6">
      <c r="A10" s="63" t="s">
        <v>15</v>
      </c>
      <c r="B10" s="114">
        <v>-1.6471189254263396E-2</v>
      </c>
      <c r="C10" s="114">
        <v>-1.4838164135335067E-3</v>
      </c>
      <c r="D10" s="114">
        <v>-1.3928572448999941E-3</v>
      </c>
      <c r="E10" s="114">
        <v>0</v>
      </c>
      <c r="F10" s="114">
        <v>-1.9347862912696905E-2</v>
      </c>
    </row>
    <row r="11" spans="1:6">
      <c r="A11" s="33" t="s">
        <v>23</v>
      </c>
      <c r="B11" s="42">
        <v>1117246.8</v>
      </c>
      <c r="C11" s="42">
        <v>86010.98229074954</v>
      </c>
      <c r="D11" s="42">
        <v>20157.561534576387</v>
      </c>
      <c r="E11" s="42">
        <v>-25409.583925607971</v>
      </c>
      <c r="F11" s="42">
        <v>1198005.7598997178</v>
      </c>
    </row>
    <row r="12" spans="1:6">
      <c r="A12" s="33" t="s">
        <v>362</v>
      </c>
      <c r="B12" s="42">
        <v>1206237.8123466363</v>
      </c>
      <c r="C12" s="42">
        <v>95646.763623302846</v>
      </c>
      <c r="D12" s="42">
        <v>20188.348141253835</v>
      </c>
      <c r="E12" s="42">
        <v>-25409.583925607974</v>
      </c>
      <c r="F12" s="42">
        <v>1296663.340185585</v>
      </c>
    </row>
    <row r="13" spans="1:6">
      <c r="A13" s="9" t="s">
        <v>6</v>
      </c>
      <c r="B13" s="61">
        <v>-88991.012346636271</v>
      </c>
      <c r="C13" s="61">
        <v>-9635.7813325533061</v>
      </c>
      <c r="D13" s="61">
        <v>-30.786606677447708</v>
      </c>
      <c r="E13" s="61">
        <v>0</v>
      </c>
      <c r="F13" s="61">
        <v>-98657.58028586721</v>
      </c>
    </row>
    <row r="14" spans="1:6">
      <c r="A14" s="63" t="s">
        <v>15</v>
      </c>
      <c r="B14" s="115">
        <v>-2.3043407378321439E-2</v>
      </c>
      <c r="C14" s="115">
        <v>-2.495097300270724E-3</v>
      </c>
      <c r="D14" s="115">
        <v>-7.9719097553495118E-6</v>
      </c>
      <c r="E14" s="115">
        <v>0</v>
      </c>
      <c r="F14" s="115">
        <v>-2.5546476588347564E-2</v>
      </c>
    </row>
    <row r="15" spans="1:6" ht="3.75" customHeight="1">
      <c r="A15" s="17"/>
      <c r="B15" s="18"/>
      <c r="C15" s="18"/>
      <c r="D15" s="18"/>
      <c r="E15" s="18"/>
      <c r="F15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286C-7AD1-48B0-9620-2AAFB88C407F}">
  <sheetPr>
    <tabColor theme="5"/>
  </sheetPr>
  <dimension ref="A1:E42"/>
  <sheetViews>
    <sheetView workbookViewId="0">
      <selection activeCell="E37" sqref="E37"/>
    </sheetView>
  </sheetViews>
  <sheetFormatPr defaultRowHeight="15"/>
  <cols>
    <col min="1" max="1" width="45.7109375" style="1" customWidth="1"/>
    <col min="2" max="16384" width="9.140625" style="1"/>
  </cols>
  <sheetData>
    <row r="1" spans="1:5" ht="9.75" customHeight="1">
      <c r="A1" s="20"/>
      <c r="B1" s="20"/>
      <c r="C1" s="20"/>
      <c r="D1" s="20"/>
      <c r="E1" s="20"/>
    </row>
    <row r="2" spans="1:5" ht="24.75">
      <c r="A2" s="5" t="s">
        <v>356</v>
      </c>
      <c r="B2" s="53" t="s">
        <v>363</v>
      </c>
      <c r="C2" s="53" t="s">
        <v>475</v>
      </c>
      <c r="D2" s="53" t="s">
        <v>389</v>
      </c>
      <c r="E2" s="53" t="s">
        <v>386</v>
      </c>
    </row>
    <row r="3" spans="1:5" ht="6" customHeight="1">
      <c r="A3" s="17"/>
      <c r="B3" s="17"/>
      <c r="C3" s="17"/>
      <c r="D3" s="17"/>
      <c r="E3" s="17"/>
    </row>
    <row r="4" spans="1:5">
      <c r="A4" s="9" t="s">
        <v>23</v>
      </c>
      <c r="B4" s="37">
        <v>867118</v>
      </c>
      <c r="C4" s="37">
        <v>911469</v>
      </c>
      <c r="D4" s="37">
        <v>1127963.9463371648</v>
      </c>
      <c r="E4" s="37">
        <v>1198005.759899718</v>
      </c>
    </row>
    <row r="5" spans="1:5">
      <c r="A5" s="63" t="s">
        <v>26</v>
      </c>
      <c r="B5" s="37">
        <v>656181</v>
      </c>
      <c r="C5" s="37">
        <v>675593</v>
      </c>
      <c r="D5" s="37">
        <v>796120.6</v>
      </c>
      <c r="E5" s="37">
        <v>877163.8</v>
      </c>
    </row>
    <row r="6" spans="1:5">
      <c r="A6" s="16" t="s">
        <v>27</v>
      </c>
      <c r="B6" s="35">
        <v>287478</v>
      </c>
      <c r="C6" s="35">
        <v>281296</v>
      </c>
      <c r="D6" s="35">
        <v>353700</v>
      </c>
      <c r="E6" s="35">
        <v>384600</v>
      </c>
    </row>
    <row r="7" spans="1:5">
      <c r="A7" s="16" t="s">
        <v>28</v>
      </c>
      <c r="B7" s="35">
        <v>9233</v>
      </c>
      <c r="C7" s="35">
        <v>8974</v>
      </c>
      <c r="D7" s="35">
        <v>10168</v>
      </c>
      <c r="E7" s="35">
        <v>11205</v>
      </c>
    </row>
    <row r="8" spans="1:5">
      <c r="A8" s="16" t="s">
        <v>0</v>
      </c>
      <c r="B8" s="35">
        <v>10528</v>
      </c>
      <c r="C8" s="35">
        <v>9641</v>
      </c>
      <c r="D8" s="35">
        <v>11661</v>
      </c>
      <c r="E8" s="35">
        <v>10342</v>
      </c>
    </row>
    <row r="9" spans="1:5">
      <c r="A9" s="16" t="s">
        <v>29</v>
      </c>
      <c r="B9" s="35">
        <v>327193</v>
      </c>
      <c r="C9" s="35">
        <v>357823</v>
      </c>
      <c r="D9" s="35">
        <v>401463.89999999991</v>
      </c>
      <c r="E9" s="35">
        <v>450258.50000000006</v>
      </c>
    </row>
    <row r="10" spans="1:5">
      <c r="A10" s="16" t="s">
        <v>30</v>
      </c>
      <c r="B10" s="35">
        <v>2575</v>
      </c>
      <c r="C10" s="35">
        <v>4272</v>
      </c>
      <c r="D10" s="35">
        <v>4475.4000000000005</v>
      </c>
      <c r="E10" s="35">
        <v>4626.7999999999993</v>
      </c>
    </row>
    <row r="11" spans="1:5">
      <c r="A11" s="16" t="s">
        <v>1</v>
      </c>
      <c r="B11" s="35">
        <v>19174</v>
      </c>
      <c r="C11" s="35">
        <v>13587</v>
      </c>
      <c r="D11" s="35">
        <v>14652.3</v>
      </c>
      <c r="E11" s="35">
        <v>16131.5</v>
      </c>
    </row>
    <row r="12" spans="1:5" ht="21.75" customHeight="1">
      <c r="A12" s="63" t="s">
        <v>4</v>
      </c>
      <c r="B12" s="37">
        <v>88364</v>
      </c>
      <c r="C12" s="37">
        <v>98389</v>
      </c>
      <c r="D12" s="37">
        <v>118058</v>
      </c>
      <c r="E12" s="37">
        <v>126853</v>
      </c>
    </row>
    <row r="13" spans="1:5">
      <c r="A13" s="63" t="s">
        <v>31</v>
      </c>
      <c r="B13" s="37">
        <v>5464</v>
      </c>
      <c r="C13" s="37">
        <v>5763</v>
      </c>
      <c r="D13" s="37">
        <v>6007.5</v>
      </c>
      <c r="E13" s="37">
        <v>6504.1999999999989</v>
      </c>
    </row>
    <row r="14" spans="1:5">
      <c r="A14" s="16" t="s">
        <v>364</v>
      </c>
      <c r="B14" s="35">
        <v>0</v>
      </c>
      <c r="C14" s="35">
        <v>0</v>
      </c>
      <c r="D14" s="35">
        <v>3245.1</v>
      </c>
      <c r="E14" s="35">
        <v>3499.7999999999997</v>
      </c>
    </row>
    <row r="15" spans="1:5">
      <c r="A15" s="16" t="s">
        <v>365</v>
      </c>
      <c r="B15" s="35">
        <v>3166</v>
      </c>
      <c r="C15" s="35">
        <v>2862</v>
      </c>
      <c r="D15" s="35">
        <v>0</v>
      </c>
      <c r="E15" s="35">
        <v>0</v>
      </c>
    </row>
    <row r="16" spans="1:5">
      <c r="A16" s="16" t="s">
        <v>366</v>
      </c>
      <c r="B16" s="35">
        <v>2298</v>
      </c>
      <c r="C16" s="35">
        <v>2901</v>
      </c>
      <c r="D16" s="35">
        <v>2762.3999999999996</v>
      </c>
      <c r="E16" s="35">
        <v>3004.3999999999996</v>
      </c>
    </row>
    <row r="17" spans="1:5">
      <c r="A17" s="63" t="s">
        <v>32</v>
      </c>
      <c r="B17" s="37">
        <v>117109</v>
      </c>
      <c r="C17" s="37">
        <v>131724</v>
      </c>
      <c r="D17" s="37">
        <v>207777.84633716475</v>
      </c>
      <c r="E17" s="37">
        <v>187484.75989971793</v>
      </c>
    </row>
    <row r="18" spans="1:5">
      <c r="A18" s="16" t="s">
        <v>33</v>
      </c>
      <c r="B18" s="35">
        <v>66345</v>
      </c>
      <c r="C18" s="35">
        <v>79050</v>
      </c>
      <c r="D18" s="35">
        <v>152141.311482627</v>
      </c>
      <c r="E18" s="35">
        <v>126837.67805221074</v>
      </c>
    </row>
    <row r="19" spans="1:5">
      <c r="A19" s="65" t="s">
        <v>34</v>
      </c>
      <c r="B19" s="35">
        <v>49343</v>
      </c>
      <c r="C19" s="35">
        <v>54310</v>
      </c>
      <c r="D19" s="35">
        <v>98707.311482627003</v>
      </c>
      <c r="E19" s="35">
        <v>82631.178052210744</v>
      </c>
    </row>
    <row r="20" spans="1:5">
      <c r="A20" s="65" t="s">
        <v>35</v>
      </c>
      <c r="B20" s="35">
        <v>11228</v>
      </c>
      <c r="C20" s="35">
        <v>16871</v>
      </c>
      <c r="D20" s="35">
        <v>45919.4</v>
      </c>
      <c r="E20" s="35">
        <v>34239.199999999997</v>
      </c>
    </row>
    <row r="21" spans="1:5">
      <c r="A21" s="16" t="s">
        <v>36</v>
      </c>
      <c r="B21" s="35">
        <v>37764</v>
      </c>
      <c r="C21" s="35">
        <v>38255</v>
      </c>
      <c r="D21" s="35">
        <v>41041.647458068786</v>
      </c>
      <c r="E21" s="35">
        <v>44452.423646976305</v>
      </c>
    </row>
    <row r="22" spans="1:5">
      <c r="A22" s="16" t="s">
        <v>37</v>
      </c>
      <c r="B22" s="35">
        <v>13000</v>
      </c>
      <c r="C22" s="35">
        <v>14419</v>
      </c>
      <c r="D22" s="35">
        <v>14594.887396468961</v>
      </c>
      <c r="E22" s="35">
        <v>16194.658200530881</v>
      </c>
    </row>
    <row r="23" spans="1:5" ht="24" customHeight="1">
      <c r="A23" s="9" t="s">
        <v>24</v>
      </c>
      <c r="B23" s="37">
        <v>1103292</v>
      </c>
      <c r="C23" s="37">
        <v>1177604</v>
      </c>
      <c r="D23" s="37">
        <v>1284412.3008402972</v>
      </c>
      <c r="E23" s="37">
        <v>1296663.3401855852</v>
      </c>
    </row>
    <row r="24" spans="1:5">
      <c r="A24" s="63" t="s">
        <v>38</v>
      </c>
      <c r="B24" s="37">
        <v>1085347</v>
      </c>
      <c r="C24" s="37">
        <v>1143947</v>
      </c>
      <c r="D24" s="37">
        <v>1256212.1452302332</v>
      </c>
      <c r="E24" s="37">
        <v>1270370.9149801456</v>
      </c>
    </row>
    <row r="25" spans="1:5">
      <c r="A25" s="16" t="s">
        <v>39</v>
      </c>
      <c r="B25" s="35">
        <v>229724</v>
      </c>
      <c r="C25" s="35">
        <v>248102</v>
      </c>
      <c r="D25" s="35">
        <v>268170.802959205</v>
      </c>
      <c r="E25" s="35">
        <v>280314.16095381719</v>
      </c>
    </row>
    <row r="26" spans="1:5">
      <c r="A26" s="16" t="s">
        <v>40</v>
      </c>
      <c r="B26" s="35">
        <v>153201</v>
      </c>
      <c r="C26" s="35">
        <v>163925</v>
      </c>
      <c r="D26" s="35">
        <v>187197.01019772692</v>
      </c>
      <c r="E26" s="35">
        <v>203229.55667607649</v>
      </c>
    </row>
    <row r="27" spans="1:5">
      <c r="A27" s="16" t="s">
        <v>41</v>
      </c>
      <c r="B27" s="35">
        <v>52116</v>
      </c>
      <c r="C27" s="35">
        <v>55497</v>
      </c>
      <c r="D27" s="35">
        <v>56710.617399203846</v>
      </c>
      <c r="E27" s="35">
        <v>59489.437651764834</v>
      </c>
    </row>
    <row r="28" spans="1:5">
      <c r="A28" s="16" t="s">
        <v>21</v>
      </c>
      <c r="B28" s="35">
        <v>106306</v>
      </c>
      <c r="C28" s="35">
        <v>121232</v>
      </c>
      <c r="D28" s="35">
        <v>195813.70555507956</v>
      </c>
      <c r="E28" s="35">
        <v>157350.41896467411</v>
      </c>
    </row>
    <row r="29" spans="1:5">
      <c r="A29" s="16" t="s">
        <v>42</v>
      </c>
      <c r="B29" s="35">
        <v>52628</v>
      </c>
      <c r="C29" s="35">
        <v>44508</v>
      </c>
      <c r="D29" s="35">
        <v>61633.52100759984</v>
      </c>
      <c r="E29" s="35">
        <v>56325.283023289143</v>
      </c>
    </row>
    <row r="30" spans="1:5">
      <c r="A30" s="16" t="s">
        <v>31</v>
      </c>
      <c r="B30" s="35">
        <v>405364</v>
      </c>
      <c r="C30" s="35">
        <v>423054</v>
      </c>
      <c r="D30" s="35">
        <v>402257.219891719</v>
      </c>
      <c r="E30" s="35">
        <v>425985.5785149713</v>
      </c>
    </row>
    <row r="31" spans="1:5">
      <c r="A31" s="65" t="s">
        <v>367</v>
      </c>
      <c r="B31" s="35">
        <v>9498</v>
      </c>
      <c r="C31" s="35">
        <v>7662</v>
      </c>
      <c r="D31" s="35">
        <v>12170.7</v>
      </c>
      <c r="E31" s="35">
        <v>13678.8</v>
      </c>
    </row>
    <row r="32" spans="1:5">
      <c r="A32" s="65" t="s">
        <v>368</v>
      </c>
      <c r="B32" s="35">
        <v>356423</v>
      </c>
      <c r="C32" s="35">
        <v>377808</v>
      </c>
      <c r="D32" s="35">
        <v>348142.2</v>
      </c>
      <c r="E32" s="35">
        <v>366960.80000000016</v>
      </c>
    </row>
    <row r="33" spans="1:5">
      <c r="A33" s="65" t="s">
        <v>369</v>
      </c>
      <c r="B33" s="35">
        <v>39444</v>
      </c>
      <c r="C33" s="35">
        <v>37584</v>
      </c>
      <c r="D33" s="35">
        <v>41944.319891718944</v>
      </c>
      <c r="E33" s="35">
        <v>45345.97851497111</v>
      </c>
    </row>
    <row r="34" spans="1:5">
      <c r="A34" s="16" t="s">
        <v>43</v>
      </c>
      <c r="B34" s="35">
        <v>25272</v>
      </c>
      <c r="C34" s="35">
        <v>24424</v>
      </c>
      <c r="D34" s="35">
        <v>24518.7</v>
      </c>
      <c r="E34" s="35">
        <v>24942.2</v>
      </c>
    </row>
    <row r="35" spans="1:5">
      <c r="A35" s="16" t="s">
        <v>44</v>
      </c>
      <c r="B35" s="35">
        <v>60736</v>
      </c>
      <c r="C35" s="35">
        <v>63205</v>
      </c>
      <c r="D35" s="35">
        <v>59910.5682196993</v>
      </c>
      <c r="E35" s="35">
        <v>62734.279195552474</v>
      </c>
    </row>
    <row r="36" spans="1:5">
      <c r="A36" s="63" t="s">
        <v>45</v>
      </c>
      <c r="B36" s="37">
        <v>17945</v>
      </c>
      <c r="C36" s="37">
        <v>33657</v>
      </c>
      <c r="D36" s="37">
        <v>28200.15561006411</v>
      </c>
      <c r="E36" s="37">
        <v>26292.425205439562</v>
      </c>
    </row>
    <row r="37" spans="1:5">
      <c r="A37" s="16" t="s">
        <v>46</v>
      </c>
      <c r="B37" s="35">
        <v>70061</v>
      </c>
      <c r="C37" s="35">
        <v>89154</v>
      </c>
      <c r="D37" s="35">
        <v>84910.773009267956</v>
      </c>
      <c r="E37" s="35">
        <v>85781.862857204396</v>
      </c>
    </row>
    <row r="38" spans="1:5">
      <c r="A38" s="16" t="s">
        <v>47</v>
      </c>
      <c r="B38" s="35">
        <v>-52116</v>
      </c>
      <c r="C38" s="35">
        <v>-55497</v>
      </c>
      <c r="D38" s="35">
        <v>-56710.617399203846</v>
      </c>
      <c r="E38" s="35">
        <v>-59489.437651764834</v>
      </c>
    </row>
    <row r="39" spans="1:5" ht="17.25" customHeight="1">
      <c r="A39" s="9" t="s">
        <v>7</v>
      </c>
      <c r="B39" s="37">
        <v>-179211</v>
      </c>
      <c r="C39" s="37">
        <v>-199213</v>
      </c>
      <c r="D39" s="37">
        <v>-59341.960430679843</v>
      </c>
      <c r="E39" s="37">
        <v>-23938.33937340384</v>
      </c>
    </row>
    <row r="40" spans="1:5">
      <c r="A40" s="9" t="s">
        <v>22</v>
      </c>
      <c r="B40" s="37">
        <v>-56963</v>
      </c>
      <c r="C40" s="37">
        <v>-66922</v>
      </c>
      <c r="D40" s="37">
        <v>-97106.39407245256</v>
      </c>
      <c r="E40" s="37">
        <v>-74719.24091246337</v>
      </c>
    </row>
    <row r="41" spans="1:5">
      <c r="A41" s="9" t="s">
        <v>6</v>
      </c>
      <c r="B41" s="37">
        <v>-236174</v>
      </c>
      <c r="C41" s="37">
        <v>-266135</v>
      </c>
      <c r="D41" s="37">
        <v>-156448.3545031324</v>
      </c>
      <c r="E41" s="37">
        <v>-98657.58028586721</v>
      </c>
    </row>
    <row r="42" spans="1:5" ht="5.25" customHeight="1">
      <c r="A42" s="17"/>
      <c r="B42" s="17"/>
      <c r="C42" s="17"/>
      <c r="D42" s="17"/>
      <c r="E42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3BF3B-4D26-413B-A5A5-BF811ADDC786}">
  <sheetPr>
    <tabColor theme="4"/>
  </sheetPr>
  <dimension ref="A1:E13"/>
  <sheetViews>
    <sheetView workbookViewId="0">
      <selection activeCell="I10" sqref="I10"/>
    </sheetView>
  </sheetViews>
  <sheetFormatPr defaultRowHeight="15"/>
  <cols>
    <col min="1" max="1" width="33.28515625" style="1" customWidth="1"/>
    <col min="2" max="2" width="10.5703125" style="1" customWidth="1"/>
    <col min="3" max="3" width="10.140625" style="1" customWidth="1"/>
    <col min="4" max="4" width="11.28515625" style="1" customWidth="1"/>
    <col min="5" max="5" width="10.5703125" style="1" customWidth="1"/>
    <col min="6" max="16384" width="9.140625" style="1"/>
  </cols>
  <sheetData>
    <row r="1" spans="1:5" ht="6.75" customHeight="1">
      <c r="A1" s="3"/>
      <c r="B1" s="3"/>
      <c r="C1" s="3"/>
      <c r="D1" s="3"/>
      <c r="E1" s="3"/>
    </row>
    <row r="2" spans="1:5" ht="36.75">
      <c r="A2" s="6" t="s">
        <v>51</v>
      </c>
      <c r="B2" s="54" t="s">
        <v>318</v>
      </c>
      <c r="C2" s="54" t="s">
        <v>370</v>
      </c>
      <c r="D2" s="54" t="s">
        <v>353</v>
      </c>
      <c r="E2" s="54" t="s">
        <v>319</v>
      </c>
    </row>
    <row r="3" spans="1:5">
      <c r="A3" s="20"/>
      <c r="B3" s="20"/>
      <c r="C3" s="20"/>
      <c r="D3" s="20"/>
      <c r="E3" s="156"/>
    </row>
    <row r="4" spans="1:5">
      <c r="A4" s="20" t="s">
        <v>371</v>
      </c>
      <c r="B4" s="35"/>
      <c r="C4" s="35"/>
      <c r="D4" s="35"/>
      <c r="E4" s="156"/>
    </row>
    <row r="5" spans="1:5">
      <c r="A5" s="33" t="s">
        <v>372</v>
      </c>
      <c r="B5" s="35">
        <v>1186</v>
      </c>
      <c r="C5" s="35">
        <v>0</v>
      </c>
      <c r="D5" s="35">
        <v>295</v>
      </c>
      <c r="E5" s="158">
        <v>0</v>
      </c>
    </row>
    <row r="6" spans="1:5">
      <c r="A6" s="33" t="s">
        <v>373</v>
      </c>
      <c r="B6" s="35">
        <v>467</v>
      </c>
      <c r="C6" s="35">
        <v>500</v>
      </c>
      <c r="D6" s="35">
        <v>400</v>
      </c>
      <c r="E6" s="158">
        <v>0</v>
      </c>
    </row>
    <row r="7" spans="1:5">
      <c r="A7" s="33" t="s">
        <v>374</v>
      </c>
      <c r="B7" s="35">
        <v>39</v>
      </c>
      <c r="C7" s="35">
        <v>0</v>
      </c>
      <c r="D7" s="35">
        <v>38</v>
      </c>
      <c r="E7" s="158">
        <v>0</v>
      </c>
    </row>
    <row r="8" spans="1:5">
      <c r="A8" s="20" t="s">
        <v>375</v>
      </c>
      <c r="B8" s="35"/>
      <c r="C8" s="35"/>
      <c r="D8" s="35"/>
      <c r="E8" s="158"/>
    </row>
    <row r="9" spans="1:5">
      <c r="A9" s="33" t="s">
        <v>376</v>
      </c>
      <c r="B9" s="35">
        <v>41</v>
      </c>
      <c r="C9" s="35">
        <v>0</v>
      </c>
      <c r="D9" s="35">
        <v>0</v>
      </c>
      <c r="E9" s="35">
        <v>100</v>
      </c>
    </row>
    <row r="10" spans="1:5">
      <c r="A10" s="33" t="s">
        <v>377</v>
      </c>
      <c r="B10" s="35">
        <v>1.0000000000000001E-5</v>
      </c>
      <c r="C10" s="35"/>
      <c r="D10" s="35"/>
      <c r="E10" s="158"/>
    </row>
    <row r="11" spans="1:5">
      <c r="A11" s="9" t="s">
        <v>8</v>
      </c>
      <c r="B11" s="37">
        <v>1733.00001</v>
      </c>
      <c r="C11" s="37">
        <v>500</v>
      </c>
      <c r="D11" s="37">
        <v>733</v>
      </c>
      <c r="E11" s="37">
        <v>100</v>
      </c>
    </row>
    <row r="12" spans="1:5" ht="6.75" customHeight="1">
      <c r="A12" s="17"/>
      <c r="B12" s="17"/>
      <c r="C12" s="17"/>
      <c r="D12" s="17"/>
      <c r="E12" s="17"/>
    </row>
    <row r="13" spans="1:5">
      <c r="A13" s="152"/>
      <c r="B13" s="152"/>
      <c r="C13" s="152"/>
      <c r="D13" s="152"/>
      <c r="E13" s="15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B7A9-4407-4534-A521-563AD450599C}">
  <sheetPr>
    <tabColor theme="4"/>
  </sheetPr>
  <dimension ref="A1:D36"/>
  <sheetViews>
    <sheetView topLeftCell="A10" workbookViewId="0">
      <selection activeCell="G26" sqref="G26"/>
    </sheetView>
  </sheetViews>
  <sheetFormatPr defaultRowHeight="15"/>
  <cols>
    <col min="1" max="1" width="47.28515625" style="1" customWidth="1"/>
    <col min="2" max="16384" width="9.140625" style="1"/>
  </cols>
  <sheetData>
    <row r="1" spans="1:4" ht="0.75" customHeight="1">
      <c r="A1" s="3"/>
      <c r="B1" s="3"/>
      <c r="C1" s="3"/>
      <c r="D1" s="108"/>
    </row>
    <row r="2" spans="1:4" ht="24.75">
      <c r="A2" s="6" t="s">
        <v>51</v>
      </c>
      <c r="B2" s="54" t="str">
        <f ca="1">"Fjárlög"&amp;CHAR(10)&amp;ar_i_dag</f>
        <v>Fjárlög
2022</v>
      </c>
      <c r="C2" s="54" t="str">
        <f ca="1">"Frumvarp"&amp;CHAR(10)&amp;ar_i_dag+1</f>
        <v>Frumvarp
2023</v>
      </c>
      <c r="D2" s="54" t="s">
        <v>321</v>
      </c>
    </row>
    <row r="3" spans="1:4" ht="4.5" customHeight="1">
      <c r="A3" s="20"/>
      <c r="B3" s="20"/>
      <c r="C3" s="20"/>
      <c r="D3" s="109"/>
    </row>
    <row r="4" spans="1:4">
      <c r="A4" s="7" t="s">
        <v>322</v>
      </c>
      <c r="B4" s="98"/>
      <c r="C4" s="98"/>
      <c r="D4" s="109"/>
    </row>
    <row r="5" spans="1:4">
      <c r="A5" s="33" t="s">
        <v>323</v>
      </c>
      <c r="B5" s="35">
        <v>45366</v>
      </c>
      <c r="C5" s="35">
        <v>45415.9</v>
      </c>
      <c r="D5" s="35">
        <v>49.900000000001455</v>
      </c>
    </row>
    <row r="6" spans="1:4">
      <c r="A6" s="33" t="s">
        <v>324</v>
      </c>
      <c r="B6" s="35">
        <v>43704.7</v>
      </c>
      <c r="C6" s="35">
        <v>44004.100000000006</v>
      </c>
      <c r="D6" s="35">
        <v>299.40000000000873</v>
      </c>
    </row>
    <row r="7" spans="1:4">
      <c r="A7" s="33" t="s">
        <v>354</v>
      </c>
      <c r="B7" s="35">
        <v>220</v>
      </c>
      <c r="C7" s="35">
        <v>277</v>
      </c>
      <c r="D7" s="35">
        <v>57</v>
      </c>
    </row>
    <row r="8" spans="1:4">
      <c r="A8" s="33" t="s">
        <v>478</v>
      </c>
      <c r="B8" s="35">
        <v>20</v>
      </c>
      <c r="C8" s="35">
        <v>15</v>
      </c>
      <c r="D8" s="35">
        <v>-5</v>
      </c>
    </row>
    <row r="9" spans="1:4">
      <c r="A9" s="9" t="s">
        <v>328</v>
      </c>
      <c r="B9" s="37">
        <v>1861.3000000000029</v>
      </c>
      <c r="C9" s="37">
        <v>1673.7999999999956</v>
      </c>
      <c r="D9" s="37">
        <v>-187.50000000000728</v>
      </c>
    </row>
    <row r="10" spans="1:4">
      <c r="A10" s="33" t="s">
        <v>329</v>
      </c>
      <c r="B10" s="35">
        <v>60</v>
      </c>
      <c r="C10" s="35">
        <v>60</v>
      </c>
      <c r="D10" s="35">
        <v>0</v>
      </c>
    </row>
    <row r="11" spans="1:4">
      <c r="A11" s="33" t="s">
        <v>330</v>
      </c>
      <c r="B11" s="35">
        <v>0</v>
      </c>
      <c r="C11" s="35">
        <v>0</v>
      </c>
      <c r="D11" s="35">
        <v>0</v>
      </c>
    </row>
    <row r="12" spans="1:4">
      <c r="A12" s="33" t="s">
        <v>331</v>
      </c>
      <c r="B12" s="35">
        <v>0</v>
      </c>
      <c r="C12" s="35">
        <v>0</v>
      </c>
      <c r="D12" s="35">
        <v>0</v>
      </c>
    </row>
    <row r="13" spans="1:4">
      <c r="A13" s="9" t="s">
        <v>332</v>
      </c>
      <c r="B13" s="37">
        <v>1921.3000000000029</v>
      </c>
      <c r="C13" s="37">
        <v>1733.7999999999956</v>
      </c>
      <c r="D13" s="37">
        <v>-187.50000000000728</v>
      </c>
    </row>
    <row r="14" spans="1:4" ht="21" customHeight="1">
      <c r="A14" s="7" t="s">
        <v>333</v>
      </c>
      <c r="B14" s="116"/>
      <c r="C14" s="116"/>
      <c r="D14" s="35"/>
    </row>
    <row r="15" spans="1:4">
      <c r="A15" s="33" t="s">
        <v>332</v>
      </c>
      <c r="B15" s="35">
        <v>1921.3</v>
      </c>
      <c r="C15" s="35">
        <v>1733.8</v>
      </c>
      <c r="D15" s="35">
        <v>-187.5</v>
      </c>
    </row>
    <row r="16" spans="1:4">
      <c r="A16" s="33" t="s">
        <v>334</v>
      </c>
      <c r="B16" s="35">
        <v>353</v>
      </c>
      <c r="C16" s="35">
        <v>363</v>
      </c>
      <c r="D16" s="35">
        <v>10</v>
      </c>
    </row>
    <row r="17" spans="1:4">
      <c r="A17" s="33" t="s">
        <v>335</v>
      </c>
      <c r="B17" s="35">
        <v>71</v>
      </c>
      <c r="C17" s="35">
        <v>190</v>
      </c>
      <c r="D17" s="35">
        <v>119</v>
      </c>
    </row>
    <row r="18" spans="1:4">
      <c r="A18" s="9" t="s">
        <v>238</v>
      </c>
      <c r="B18" s="37">
        <v>2345.3000000000002</v>
      </c>
      <c r="C18" s="37">
        <v>2286.8000000000002</v>
      </c>
      <c r="D18" s="37">
        <v>-58.5</v>
      </c>
    </row>
    <row r="19" spans="1:4" ht="20.25" customHeight="1">
      <c r="A19" s="33" t="s">
        <v>242</v>
      </c>
      <c r="B19" s="35">
        <v>100</v>
      </c>
      <c r="C19" s="35">
        <v>100</v>
      </c>
      <c r="D19" s="35">
        <v>0</v>
      </c>
    </row>
    <row r="20" spans="1:4">
      <c r="A20" s="33" t="s">
        <v>336</v>
      </c>
      <c r="B20" s="35">
        <v>250</v>
      </c>
      <c r="C20" s="35">
        <v>200</v>
      </c>
      <c r="D20" s="35">
        <v>-50</v>
      </c>
    </row>
    <row r="21" spans="1:4">
      <c r="A21" s="33" t="s">
        <v>337</v>
      </c>
      <c r="B21" s="35">
        <v>0</v>
      </c>
      <c r="C21" s="35">
        <v>0</v>
      </c>
      <c r="D21" s="35">
        <v>0</v>
      </c>
    </row>
    <row r="22" spans="1:4">
      <c r="A22" s="33" t="s">
        <v>338</v>
      </c>
      <c r="B22" s="35">
        <v>488</v>
      </c>
      <c r="C22" s="35">
        <v>733</v>
      </c>
      <c r="D22" s="35">
        <v>245</v>
      </c>
    </row>
    <row r="23" spans="1:4">
      <c r="A23" s="33" t="s">
        <v>339</v>
      </c>
      <c r="B23" s="35">
        <v>987.7</v>
      </c>
      <c r="C23" s="35">
        <v>590.9</v>
      </c>
      <c r="D23" s="35">
        <v>-396.80000000000007</v>
      </c>
    </row>
    <row r="24" spans="1:4">
      <c r="A24" s="33" t="s">
        <v>234</v>
      </c>
      <c r="B24" s="35">
        <v>0</v>
      </c>
      <c r="C24" s="35">
        <v>0</v>
      </c>
      <c r="D24" s="35">
        <v>0</v>
      </c>
    </row>
    <row r="25" spans="1:4">
      <c r="A25" s="9" t="s">
        <v>340</v>
      </c>
      <c r="B25" s="37">
        <v>-1325.7</v>
      </c>
      <c r="C25" s="37">
        <v>-1223.9000000000001</v>
      </c>
      <c r="D25" s="37">
        <v>101.79999999999995</v>
      </c>
    </row>
    <row r="26" spans="1:4" ht="19.5" customHeight="1">
      <c r="A26" s="33" t="s">
        <v>341</v>
      </c>
      <c r="B26" s="35">
        <v>0</v>
      </c>
      <c r="C26" s="35">
        <v>0</v>
      </c>
      <c r="D26" s="35">
        <v>0</v>
      </c>
    </row>
    <row r="27" spans="1:4">
      <c r="A27" s="33" t="s">
        <v>342</v>
      </c>
      <c r="B27" s="35">
        <v>0</v>
      </c>
      <c r="C27" s="35">
        <v>0</v>
      </c>
      <c r="D27" s="35">
        <v>0</v>
      </c>
    </row>
    <row r="28" spans="1:4">
      <c r="A28" s="33" t="s">
        <v>343</v>
      </c>
      <c r="B28" s="35">
        <v>437.7</v>
      </c>
      <c r="C28" s="35">
        <v>440.9</v>
      </c>
      <c r="D28" s="35">
        <v>3.1999999999999886</v>
      </c>
    </row>
    <row r="29" spans="1:4">
      <c r="A29" s="33" t="s">
        <v>344</v>
      </c>
      <c r="B29" s="35">
        <v>500</v>
      </c>
      <c r="C29" s="35">
        <v>500</v>
      </c>
      <c r="D29" s="35">
        <v>0</v>
      </c>
    </row>
    <row r="30" spans="1:4">
      <c r="A30" s="33" t="s">
        <v>378</v>
      </c>
      <c r="B30" s="35">
        <v>775</v>
      </c>
      <c r="C30" s="35">
        <v>1000</v>
      </c>
      <c r="D30" s="35">
        <v>225</v>
      </c>
    </row>
    <row r="31" spans="1:4">
      <c r="A31" s="9" t="s">
        <v>254</v>
      </c>
      <c r="B31" s="37">
        <v>-837.3</v>
      </c>
      <c r="C31" s="37">
        <v>-1059.0999999999999</v>
      </c>
      <c r="D31" s="37">
        <v>-221.79999999999995</v>
      </c>
    </row>
    <row r="32" spans="1:4" ht="18.75" customHeight="1">
      <c r="A32" s="9" t="s">
        <v>255</v>
      </c>
      <c r="B32" s="37">
        <v>182.30000000000018</v>
      </c>
      <c r="C32" s="37">
        <v>3.8000000000001819</v>
      </c>
      <c r="D32" s="37">
        <v>-178.5</v>
      </c>
    </row>
    <row r="33" spans="1:4">
      <c r="A33" s="33" t="s">
        <v>345</v>
      </c>
      <c r="B33" s="35">
        <v>2220.6999999999998</v>
      </c>
      <c r="C33" s="35">
        <v>2379.6999999999998</v>
      </c>
      <c r="D33" s="35">
        <v>159</v>
      </c>
    </row>
    <row r="34" spans="1:4">
      <c r="A34" s="33" t="s">
        <v>346</v>
      </c>
      <c r="B34" s="35">
        <v>2403</v>
      </c>
      <c r="C34" s="35">
        <v>2383.5</v>
      </c>
      <c r="D34" s="35">
        <v>-19.5</v>
      </c>
    </row>
    <row r="35" spans="1:4" ht="5.25" customHeight="1">
      <c r="A35" s="117"/>
      <c r="B35" s="110"/>
      <c r="C35" s="110"/>
      <c r="D35" s="110"/>
    </row>
    <row r="36" spans="1:4">
      <c r="C36" s="5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5098-7DCA-4F59-9F6C-3F005F1E61B5}">
  <sheetPr>
    <tabColor theme="3"/>
  </sheetPr>
  <dimension ref="A1:D23"/>
  <sheetViews>
    <sheetView workbookViewId="0">
      <selection activeCell="B12" sqref="B12"/>
    </sheetView>
  </sheetViews>
  <sheetFormatPr defaultRowHeight="15"/>
  <cols>
    <col min="1" max="1" width="44.7109375" style="1" customWidth="1"/>
    <col min="2" max="2" width="11.7109375" style="159" bestFit="1" customWidth="1"/>
    <col min="3" max="3" width="12.140625" style="159" bestFit="1" customWidth="1"/>
    <col min="4" max="4" width="11.85546875" style="159" bestFit="1" customWidth="1"/>
    <col min="5" max="16384" width="9.140625" style="1"/>
  </cols>
  <sheetData>
    <row r="1" spans="1:4" ht="6" customHeight="1">
      <c r="A1" s="3"/>
      <c r="B1" s="3"/>
      <c r="C1" s="3"/>
      <c r="D1" s="3"/>
    </row>
    <row r="2" spans="1:4" ht="24">
      <c r="A2" s="6" t="s">
        <v>237</v>
      </c>
      <c r="B2" s="118" t="s">
        <v>388</v>
      </c>
      <c r="C2" s="118" t="s">
        <v>389</v>
      </c>
      <c r="D2" s="118" t="s">
        <v>386</v>
      </c>
    </row>
    <row r="3" spans="1:4" ht="9" customHeight="1">
      <c r="A3" s="20"/>
      <c r="B3" s="20"/>
      <c r="C3" s="20"/>
      <c r="D3" s="20"/>
    </row>
    <row r="4" spans="1:4" ht="16.5" customHeight="1">
      <c r="A4" s="9" t="s">
        <v>238</v>
      </c>
      <c r="B4" s="46">
        <v>-150533.08719999983</v>
      </c>
      <c r="C4" s="46">
        <v>-102981.5352797755</v>
      </c>
      <c r="D4" s="46">
        <v>-56626.792162244441</v>
      </c>
    </row>
    <row r="5" spans="1:4" ht="16.5" customHeight="1">
      <c r="A5" s="119" t="s">
        <v>239</v>
      </c>
      <c r="B5" s="78"/>
      <c r="C5" s="120"/>
      <c r="D5" s="120"/>
    </row>
    <row r="6" spans="1:4">
      <c r="A6" s="12" t="s">
        <v>240</v>
      </c>
      <c r="B6" s="78">
        <v>-71382.400000000052</v>
      </c>
      <c r="C6" s="78">
        <v>-65382.400000000052</v>
      </c>
      <c r="D6" s="78">
        <v>-64463.100000000013</v>
      </c>
    </row>
    <row r="7" spans="1:4">
      <c r="A7" s="12" t="s">
        <v>241</v>
      </c>
      <c r="B7" s="78">
        <v>75700</v>
      </c>
      <c r="C7" s="78">
        <v>75700</v>
      </c>
      <c r="D7" s="78">
        <v>75800</v>
      </c>
    </row>
    <row r="8" spans="1:4">
      <c r="A8" s="12" t="s">
        <v>242</v>
      </c>
      <c r="B8" s="78">
        <v>-29288</v>
      </c>
      <c r="C8" s="78">
        <v>-36288</v>
      </c>
      <c r="D8" s="78">
        <v>-29527.8</v>
      </c>
    </row>
    <row r="9" spans="1:4">
      <c r="A9" s="12" t="s">
        <v>243</v>
      </c>
      <c r="B9" s="78">
        <v>4761</v>
      </c>
      <c r="C9" s="78">
        <v>3850</v>
      </c>
      <c r="D9" s="78">
        <v>7052.5</v>
      </c>
    </row>
    <row r="10" spans="1:4">
      <c r="A10" s="12" t="s">
        <v>244</v>
      </c>
      <c r="B10" s="78">
        <v>31752.2</v>
      </c>
      <c r="C10" s="78">
        <v>45919.4</v>
      </c>
      <c r="D10" s="78">
        <v>34239.199999999997</v>
      </c>
    </row>
    <row r="11" spans="1:4" ht="17.25" customHeight="1">
      <c r="A11" s="12" t="s">
        <v>245</v>
      </c>
      <c r="B11" s="78">
        <v>-8000</v>
      </c>
      <c r="C11" s="78">
        <v>-8000</v>
      </c>
      <c r="D11" s="78">
        <v>-8000</v>
      </c>
    </row>
    <row r="12" spans="1:4" ht="17.25" customHeight="1">
      <c r="A12" s="12" t="s">
        <v>246</v>
      </c>
      <c r="B12" s="78">
        <v>-1218</v>
      </c>
      <c r="C12" s="78">
        <v>-1218</v>
      </c>
      <c r="D12" s="78">
        <v>-1412</v>
      </c>
    </row>
    <row r="13" spans="1:4" ht="6.75" customHeight="1">
      <c r="A13" s="12"/>
      <c r="B13" s="78"/>
      <c r="C13" s="78"/>
      <c r="D13" s="78"/>
    </row>
    <row r="14" spans="1:4" ht="18.75" customHeight="1">
      <c r="A14" s="9" t="s">
        <v>247</v>
      </c>
      <c r="B14" s="46">
        <v>2324.7999999999483</v>
      </c>
      <c r="C14" s="46">
        <v>14580.999999999949</v>
      </c>
      <c r="D14" s="46">
        <v>13688.799999999985</v>
      </c>
    </row>
    <row r="15" spans="1:4">
      <c r="A15" s="9" t="s">
        <v>248</v>
      </c>
      <c r="B15" s="46">
        <v>-148208.28719999988</v>
      </c>
      <c r="C15" s="46">
        <v>-88400.535279775562</v>
      </c>
      <c r="D15" s="46">
        <v>-42937.992162244453</v>
      </c>
    </row>
    <row r="16" spans="1:4" ht="24.75" customHeight="1">
      <c r="A16" s="119" t="s">
        <v>249</v>
      </c>
      <c r="B16" s="78"/>
      <c r="C16" s="120"/>
      <c r="D16" s="120"/>
    </row>
    <row r="17" spans="1:4">
      <c r="A17" s="12" t="s">
        <v>250</v>
      </c>
      <c r="B17" s="78">
        <v>320750</v>
      </c>
      <c r="C17" s="78">
        <v>250530</v>
      </c>
      <c r="D17" s="78">
        <v>135341.70000000001</v>
      </c>
    </row>
    <row r="18" spans="1:4">
      <c r="A18" s="121" t="s">
        <v>251</v>
      </c>
      <c r="B18" s="122">
        <v>246050</v>
      </c>
      <c r="C18" s="122">
        <v>180875</v>
      </c>
      <c r="D18" s="122">
        <v>135342</v>
      </c>
    </row>
    <row r="19" spans="1:4">
      <c r="A19" s="12" t="s">
        <v>252</v>
      </c>
      <c r="B19" s="78">
        <v>-184041</v>
      </c>
      <c r="C19" s="78">
        <v>-181649</v>
      </c>
      <c r="D19" s="78">
        <v>-96562.6</v>
      </c>
    </row>
    <row r="20" spans="1:4">
      <c r="A20" s="121" t="s">
        <v>253</v>
      </c>
      <c r="B20" s="122">
        <v>-98900</v>
      </c>
      <c r="C20" s="122">
        <v>-100574</v>
      </c>
      <c r="D20" s="122">
        <v>-96563</v>
      </c>
    </row>
    <row r="21" spans="1:4" ht="16.5" customHeight="1">
      <c r="A21" s="9" t="s">
        <v>254</v>
      </c>
      <c r="B21" s="46">
        <v>136709</v>
      </c>
      <c r="C21" s="46">
        <v>68881</v>
      </c>
      <c r="D21" s="46">
        <v>38779.100000000006</v>
      </c>
    </row>
    <row r="22" spans="1:4" ht="17.25" customHeight="1">
      <c r="A22" s="9" t="s">
        <v>255</v>
      </c>
      <c r="B22" s="46">
        <v>-11499.287199999875</v>
      </c>
      <c r="C22" s="46">
        <v>-19519.535279775562</v>
      </c>
      <c r="D22" s="46">
        <v>-4158.8921622444504</v>
      </c>
    </row>
    <row r="23" spans="1:4" ht="6" customHeight="1">
      <c r="A23" s="17"/>
      <c r="B23" s="17"/>
      <c r="C23" s="17"/>
      <c r="D2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G16"/>
  <sheetViews>
    <sheetView workbookViewId="0">
      <selection activeCell="B12" sqref="B12:B13"/>
    </sheetView>
  </sheetViews>
  <sheetFormatPr defaultRowHeight="15"/>
  <cols>
    <col min="1" max="1" width="26" style="1" customWidth="1"/>
    <col min="2" max="2" width="14.5703125" style="1" customWidth="1"/>
    <col min="3" max="3" width="12.7109375" style="1" customWidth="1"/>
    <col min="4" max="8" width="8.7109375" style="1" customWidth="1"/>
    <col min="9" max="16384" width="9.140625" style="1"/>
  </cols>
  <sheetData>
    <row r="1" spans="1:7" ht="6.75" customHeight="1">
      <c r="A1" s="20"/>
      <c r="B1" s="34"/>
      <c r="C1" s="34"/>
      <c r="D1" s="34"/>
      <c r="E1" s="34"/>
      <c r="F1" s="34"/>
      <c r="G1" s="34"/>
    </row>
    <row r="2" spans="1:7">
      <c r="A2" s="5"/>
      <c r="B2" s="166" t="s">
        <v>14</v>
      </c>
      <c r="C2" s="166"/>
      <c r="D2" s="166"/>
      <c r="E2" s="166" t="s">
        <v>15</v>
      </c>
      <c r="F2" s="166"/>
      <c r="G2" s="166"/>
    </row>
    <row r="3" spans="1:7" ht="24.75">
      <c r="A3" s="5" t="s">
        <v>16</v>
      </c>
      <c r="B3" s="53" t="s">
        <v>388</v>
      </c>
      <c r="C3" s="53" t="s">
        <v>389</v>
      </c>
      <c r="D3" s="53" t="s">
        <v>17</v>
      </c>
      <c r="E3" s="53" t="s">
        <v>388</v>
      </c>
      <c r="F3" s="53" t="s">
        <v>389</v>
      </c>
      <c r="G3" s="53" t="s">
        <v>17</v>
      </c>
    </row>
    <row r="4" spans="1:7" ht="4.5" customHeight="1">
      <c r="A4" s="17"/>
      <c r="B4" s="18"/>
      <c r="C4" s="18"/>
      <c r="D4" s="18"/>
      <c r="E4" s="18"/>
      <c r="F4" s="18"/>
      <c r="G4" s="18"/>
    </row>
    <row r="5" spans="1:7">
      <c r="A5" s="33" t="s">
        <v>18</v>
      </c>
      <c r="B5" s="31">
        <v>939.53929999999991</v>
      </c>
      <c r="C5" s="66">
        <v>1014.1021999999999</v>
      </c>
      <c r="D5" s="31">
        <v>74.562900000000013</v>
      </c>
      <c r="E5" s="31">
        <v>26.352431853273998</v>
      </c>
      <c r="F5" s="31">
        <v>28.006383928275529</v>
      </c>
      <c r="G5" s="31">
        <v>1.6539520750015306</v>
      </c>
    </row>
    <row r="6" spans="1:7">
      <c r="A6" s="33" t="s">
        <v>19</v>
      </c>
      <c r="B6" s="31">
        <v>1071.0168446000005</v>
      </c>
      <c r="C6" s="66">
        <v>1075.8309446000003</v>
      </c>
      <c r="D6" s="31">
        <v>4.8140999999998257</v>
      </c>
      <c r="E6" s="31">
        <v>30.040146709169125</v>
      </c>
      <c r="F6" s="31">
        <v>29.711142009539998</v>
      </c>
      <c r="G6" s="31">
        <v>-0.32900469962912737</v>
      </c>
    </row>
    <row r="7" spans="1:7">
      <c r="A7" s="9" t="s">
        <v>7</v>
      </c>
      <c r="B7" s="36">
        <v>-131.47754460000056</v>
      </c>
      <c r="C7" s="36">
        <v>-61.728744600000368</v>
      </c>
      <c r="D7" s="36">
        <v>69.748800000000188</v>
      </c>
      <c r="E7" s="36">
        <v>-3.6877148558951269</v>
      </c>
      <c r="F7" s="36">
        <v>-1.7047580812644689</v>
      </c>
      <c r="G7" s="36">
        <v>1.982956774630658</v>
      </c>
    </row>
    <row r="8" spans="1:7">
      <c r="A8" s="33" t="s">
        <v>20</v>
      </c>
      <c r="B8" s="31">
        <v>12.423399999999999</v>
      </c>
      <c r="C8" s="66">
        <v>16.4534519202242</v>
      </c>
      <c r="D8" s="31">
        <v>4.0300519202242011</v>
      </c>
      <c r="E8" s="31">
        <v>0.34845461162291375</v>
      </c>
      <c r="F8" s="31">
        <v>0.45439374002267352</v>
      </c>
      <c r="G8" s="31">
        <v>0.10593912839975977</v>
      </c>
    </row>
    <row r="9" spans="1:7">
      <c r="A9" s="33" t="s">
        <v>21</v>
      </c>
      <c r="B9" s="31">
        <v>67.297652875658343</v>
      </c>
      <c r="C9" s="66">
        <v>96.481652875658341</v>
      </c>
      <c r="D9" s="31">
        <v>29.183999999999997</v>
      </c>
      <c r="E9" s="31">
        <v>1.8875812978670243</v>
      </c>
      <c r="F9" s="31">
        <v>2.664526526488451</v>
      </c>
      <c r="G9" s="31">
        <v>0.77694522862142668</v>
      </c>
    </row>
    <row r="10" spans="1:7">
      <c r="A10" s="9" t="s">
        <v>22</v>
      </c>
      <c r="B10" s="36">
        <v>-54.874252875658343</v>
      </c>
      <c r="C10" s="36">
        <v>-80.028200955434144</v>
      </c>
      <c r="D10" s="36">
        <v>-25.153948079775795</v>
      </c>
      <c r="E10" s="36">
        <v>-1.5391266862441106</v>
      </c>
      <c r="F10" s="36">
        <v>-2.2101327864657776</v>
      </c>
      <c r="G10" s="36">
        <v>-0.67100610022166696</v>
      </c>
    </row>
    <row r="11" spans="1:7">
      <c r="A11" s="33" t="s">
        <v>23</v>
      </c>
      <c r="B11" s="31">
        <v>951.96269999999993</v>
      </c>
      <c r="C11" s="66">
        <v>1030.5556519202241</v>
      </c>
      <c r="D11" s="31">
        <v>78.592951920224209</v>
      </c>
      <c r="E11" s="31">
        <v>26.700886464896918</v>
      </c>
      <c r="F11" s="31">
        <v>28.460777668298203</v>
      </c>
      <c r="G11" s="31">
        <v>1.7598912034012848</v>
      </c>
    </row>
    <row r="12" spans="1:7">
      <c r="A12" s="33" t="s">
        <v>24</v>
      </c>
      <c r="B12" s="31">
        <v>1138.3144974756588</v>
      </c>
      <c r="C12" s="66">
        <v>1172.3125974756585</v>
      </c>
      <c r="D12" s="31">
        <v>33.998099999999795</v>
      </c>
      <c r="E12" s="31">
        <v>31.927728007036148</v>
      </c>
      <c r="F12" s="31">
        <v>32.375668536028449</v>
      </c>
      <c r="G12" s="31">
        <v>0.44794052899230152</v>
      </c>
    </row>
    <row r="13" spans="1:7">
      <c r="A13" s="9" t="s">
        <v>6</v>
      </c>
      <c r="B13" s="36">
        <v>-186.35179747565883</v>
      </c>
      <c r="C13" s="36">
        <v>-141.75694555543441</v>
      </c>
      <c r="D13" s="36">
        <v>44.594851920224414</v>
      </c>
      <c r="E13" s="36">
        <v>-5.2268415421392298</v>
      </c>
      <c r="F13" s="36">
        <v>-3.9148908677302465</v>
      </c>
      <c r="G13" s="36">
        <v>1.3119506744089833</v>
      </c>
    </row>
    <row r="14" spans="1:7" ht="4.5" customHeight="1">
      <c r="A14" s="17"/>
      <c r="B14" s="18"/>
      <c r="C14" s="18"/>
      <c r="D14" s="18"/>
      <c r="E14" s="18"/>
      <c r="F14" s="18"/>
      <c r="G14" s="18"/>
    </row>
    <row r="15" spans="1:7" ht="8.25" customHeight="1">
      <c r="A15" s="20"/>
      <c r="B15" s="67"/>
      <c r="C15" s="67"/>
      <c r="D15" s="34"/>
      <c r="E15" s="34"/>
      <c r="F15" s="34"/>
      <c r="G15" s="34"/>
    </row>
    <row r="16" spans="1:7">
      <c r="A16" s="109"/>
      <c r="B16" s="109"/>
      <c r="C16" s="109"/>
      <c r="D16" s="109"/>
      <c r="E16" s="109"/>
      <c r="F16" s="109"/>
      <c r="G16" s="109"/>
    </row>
  </sheetData>
  <mergeCells count="2">
    <mergeCell ref="B2:D2"/>
    <mergeCell ref="E2:G2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53DC-CCBE-4ACC-8E57-5CF798103D66}">
  <sheetPr>
    <tabColor theme="3"/>
  </sheetPr>
  <dimension ref="A1:F28"/>
  <sheetViews>
    <sheetView workbookViewId="0">
      <selection activeCell="N11" sqref="N11"/>
    </sheetView>
  </sheetViews>
  <sheetFormatPr defaultRowHeight="15"/>
  <cols>
    <col min="1" max="1" width="42" style="1" customWidth="1"/>
    <col min="2" max="2" width="8.85546875" style="163" bestFit="1" customWidth="1"/>
    <col min="3" max="3" width="9.42578125" style="163" bestFit="1" customWidth="1"/>
    <col min="4" max="4" width="9.28515625" style="163" bestFit="1" customWidth="1"/>
    <col min="5" max="5" width="10" style="163" bestFit="1" customWidth="1"/>
    <col min="6" max="6" width="9.85546875" style="163" bestFit="1" customWidth="1"/>
    <col min="7" max="16384" width="9.140625" style="1"/>
  </cols>
  <sheetData>
    <row r="1" spans="1:6" ht="8.25" customHeight="1">
      <c r="A1" s="5"/>
      <c r="B1" s="166"/>
      <c r="C1" s="166"/>
      <c r="D1" s="166"/>
      <c r="E1" s="166"/>
      <c r="F1" s="166"/>
    </row>
    <row r="2" spans="1:6" ht="24">
      <c r="A2" s="6" t="s">
        <v>256</v>
      </c>
      <c r="B2" s="118">
        <v>2019</v>
      </c>
      <c r="C2" s="118">
        <v>2020</v>
      </c>
      <c r="D2" s="118">
        <v>2021</v>
      </c>
      <c r="E2" s="118" t="s">
        <v>389</v>
      </c>
      <c r="F2" s="118" t="s">
        <v>386</v>
      </c>
    </row>
    <row r="3" spans="1:6" ht="8.25" customHeight="1">
      <c r="A3" s="153"/>
      <c r="B3" s="153"/>
      <c r="C3" s="153"/>
      <c r="D3" s="153"/>
      <c r="E3" s="153"/>
      <c r="F3" s="153"/>
    </row>
    <row r="4" spans="1:6">
      <c r="A4" s="123" t="s">
        <v>257</v>
      </c>
      <c r="B4" s="124">
        <v>905829.56</v>
      </c>
      <c r="C4" s="124">
        <v>1244558</v>
      </c>
      <c r="D4" s="124">
        <v>1461867</v>
      </c>
      <c r="E4" s="124">
        <v>1548272.3949453426</v>
      </c>
      <c r="F4" s="124">
        <v>1607327.142894275</v>
      </c>
    </row>
    <row r="5" spans="1:6">
      <c r="A5" s="125" t="s">
        <v>258</v>
      </c>
      <c r="B5" s="126">
        <v>664244</v>
      </c>
      <c r="C5" s="126">
        <v>844799</v>
      </c>
      <c r="D5" s="126">
        <v>873320</v>
      </c>
      <c r="E5" s="126">
        <v>979033.34575830854</v>
      </c>
      <c r="F5" s="126">
        <v>1035377.8556682769</v>
      </c>
    </row>
    <row r="6" spans="1:6">
      <c r="A6" s="125" t="s">
        <v>484</v>
      </c>
      <c r="B6" s="160"/>
      <c r="C6" s="160"/>
      <c r="D6" s="160"/>
      <c r="E6" s="160"/>
      <c r="F6" s="160"/>
    </row>
    <row r="7" spans="1:6">
      <c r="A7" s="125" t="s">
        <v>259</v>
      </c>
      <c r="B7" s="126">
        <v>34241</v>
      </c>
      <c r="C7" s="126">
        <v>133670</v>
      </c>
      <c r="D7" s="126">
        <v>223102</v>
      </c>
      <c r="E7" s="126">
        <v>233643.50918976701</v>
      </c>
      <c r="F7" s="126">
        <v>239750.67836862188</v>
      </c>
    </row>
    <row r="8" spans="1:6">
      <c r="A8" s="125" t="s">
        <v>260</v>
      </c>
      <c r="B8" s="126">
        <v>186633.56000000003</v>
      </c>
      <c r="C8" s="126">
        <v>245858</v>
      </c>
      <c r="D8" s="126">
        <v>344100</v>
      </c>
      <c r="E8" s="126">
        <v>313445.81860827206</v>
      </c>
      <c r="F8" s="126">
        <v>308715.40727937146</v>
      </c>
    </row>
    <row r="9" spans="1:6">
      <c r="A9" s="125" t="s">
        <v>485</v>
      </c>
      <c r="B9" s="126"/>
      <c r="C9" s="126"/>
      <c r="D9" s="126"/>
      <c r="E9" s="126"/>
      <c r="F9" s="126"/>
    </row>
    <row r="10" spans="1:6">
      <c r="A10" s="125" t="s">
        <v>261</v>
      </c>
      <c r="B10" s="126">
        <v>20711</v>
      </c>
      <c r="C10" s="126">
        <v>20231</v>
      </c>
      <c r="D10" s="126">
        <v>21345</v>
      </c>
      <c r="E10" s="126">
        <v>22149.721388994858</v>
      </c>
      <c r="F10" s="126">
        <v>23483.201578004693</v>
      </c>
    </row>
    <row r="11" spans="1:6">
      <c r="A11" s="123" t="s">
        <v>262</v>
      </c>
      <c r="B11" s="124">
        <v>151433.82489533129</v>
      </c>
      <c r="C11" s="124">
        <v>182083</v>
      </c>
      <c r="D11" s="124">
        <v>150008</v>
      </c>
      <c r="E11" s="124">
        <v>180644.74823589117</v>
      </c>
      <c r="F11" s="124">
        <v>211466.16753954921</v>
      </c>
    </row>
    <row r="12" spans="1:6">
      <c r="A12" s="125" t="s">
        <v>263</v>
      </c>
      <c r="B12" s="126">
        <v>70699.324895331272</v>
      </c>
      <c r="C12" s="126">
        <v>71456</v>
      </c>
      <c r="D12" s="126">
        <v>76505</v>
      </c>
      <c r="E12" s="126">
        <v>92432</v>
      </c>
      <c r="F12" s="126">
        <v>119094</v>
      </c>
    </row>
    <row r="13" spans="1:6">
      <c r="A13" s="125" t="s">
        <v>264</v>
      </c>
      <c r="B13" s="126">
        <v>80734.5</v>
      </c>
      <c r="C13" s="126">
        <v>110627</v>
      </c>
      <c r="D13" s="126">
        <v>73503</v>
      </c>
      <c r="E13" s="126">
        <v>88212.748235891166</v>
      </c>
      <c r="F13" s="126">
        <v>92372.167539549206</v>
      </c>
    </row>
    <row r="14" spans="1:6">
      <c r="A14" s="123" t="s">
        <v>265</v>
      </c>
      <c r="B14" s="124">
        <v>754395.73510466877</v>
      </c>
      <c r="C14" s="124">
        <v>1062475</v>
      </c>
      <c r="D14" s="124">
        <v>1311859</v>
      </c>
      <c r="E14" s="124">
        <v>1367627.6467094515</v>
      </c>
      <c r="F14" s="124">
        <v>1395860.9753547257</v>
      </c>
    </row>
    <row r="15" spans="1:6">
      <c r="A15" s="125" t="s">
        <v>266</v>
      </c>
      <c r="B15" s="126">
        <v>151469.04823762504</v>
      </c>
      <c r="C15" s="126">
        <v>214151.81045013602</v>
      </c>
      <c r="D15" s="126">
        <v>304564</v>
      </c>
      <c r="E15" s="126">
        <v>276038</v>
      </c>
      <c r="F15" s="126">
        <v>272189</v>
      </c>
    </row>
    <row r="16" spans="1:6">
      <c r="A16" s="125" t="s">
        <v>267</v>
      </c>
      <c r="B16" s="126">
        <v>69460</v>
      </c>
      <c r="C16" s="126">
        <v>134615</v>
      </c>
      <c r="D16" s="126">
        <v>56468</v>
      </c>
      <c r="E16" s="126">
        <v>40000</v>
      </c>
      <c r="F16" s="126">
        <v>35841</v>
      </c>
    </row>
    <row r="17" spans="1:6">
      <c r="A17" s="123" t="s">
        <v>268</v>
      </c>
      <c r="B17" s="124">
        <v>-533466.68686704373</v>
      </c>
      <c r="C17" s="124">
        <v>-713708.18954986404</v>
      </c>
      <c r="D17" s="124">
        <v>-950827</v>
      </c>
      <c r="E17" s="124">
        <v>-1051589.6467094515</v>
      </c>
      <c r="F17" s="124">
        <v>-1087830.9753547257</v>
      </c>
    </row>
    <row r="18" spans="1:6">
      <c r="A18" s="125" t="s">
        <v>269</v>
      </c>
      <c r="B18" s="126">
        <v>906811</v>
      </c>
      <c r="C18" s="126">
        <v>906811</v>
      </c>
      <c r="D18" s="126">
        <v>852311</v>
      </c>
      <c r="E18" s="126">
        <v>777829</v>
      </c>
      <c r="F18" s="126">
        <v>703441</v>
      </c>
    </row>
    <row r="19" spans="1:6">
      <c r="A19" s="123" t="s">
        <v>270</v>
      </c>
      <c r="B19" s="124">
        <v>373344.31313295627</v>
      </c>
      <c r="C19" s="124">
        <v>193102.81045013596</v>
      </c>
      <c r="D19" s="124">
        <v>-98516</v>
      </c>
      <c r="E19" s="124">
        <v>-273760.64670945145</v>
      </c>
      <c r="F19" s="124">
        <v>-384389.97535472573</v>
      </c>
    </row>
    <row r="20" spans="1:6">
      <c r="A20" s="123" t="s">
        <v>271</v>
      </c>
      <c r="B20" s="124">
        <v>664189.51176237501</v>
      </c>
      <c r="C20" s="124">
        <v>875560.18954986404</v>
      </c>
      <c r="D20" s="124">
        <v>1079490</v>
      </c>
      <c r="E20" s="124">
        <v>1210084.6735563476</v>
      </c>
      <c r="F20" s="124">
        <v>1275813.9413162703</v>
      </c>
    </row>
    <row r="21" spans="1:6" ht="4.5" customHeight="1">
      <c r="A21" s="150"/>
      <c r="B21" s="161"/>
      <c r="C21" s="161"/>
      <c r="D21" s="161"/>
      <c r="E21" s="161"/>
      <c r="F21" s="161"/>
    </row>
    <row r="22" spans="1:6" ht="19.5" customHeight="1">
      <c r="A22" s="21" t="s">
        <v>272</v>
      </c>
      <c r="B22" s="162"/>
      <c r="C22" s="162"/>
      <c r="D22" s="162"/>
      <c r="E22" s="162"/>
      <c r="F22" s="162"/>
    </row>
    <row r="23" spans="1:6">
      <c r="A23" s="123" t="s">
        <v>257</v>
      </c>
      <c r="B23" s="127">
        <v>29.746641625746395</v>
      </c>
      <c r="C23" s="127">
        <v>42.498632389790423</v>
      </c>
      <c r="D23" s="127">
        <v>45.217029008033094</v>
      </c>
      <c r="E23" s="127">
        <v>42.758521890978948</v>
      </c>
      <c r="F23" s="127">
        <v>41.620263852798217</v>
      </c>
    </row>
    <row r="24" spans="1:6">
      <c r="A24" s="123" t="s">
        <v>262</v>
      </c>
      <c r="B24" s="127">
        <v>4.9729528799848968</v>
      </c>
      <c r="C24" s="127">
        <v>6.2176921295995928</v>
      </c>
      <c r="D24" s="127">
        <v>4.63989958555534</v>
      </c>
      <c r="E24" s="127">
        <v>4.9888523796921476</v>
      </c>
      <c r="F24" s="127">
        <v>5.4757226790109605</v>
      </c>
    </row>
    <row r="25" spans="1:6">
      <c r="A25" s="123" t="s">
        <v>270</v>
      </c>
      <c r="B25" s="127">
        <v>12.260297053870147</v>
      </c>
      <c r="C25" s="127">
        <v>6.5939918868833018</v>
      </c>
      <c r="D25" s="127">
        <v>-3.047199799814476</v>
      </c>
      <c r="E25" s="127">
        <v>-7.5604271208541878</v>
      </c>
      <c r="F25" s="127">
        <v>-9.9534262625754799</v>
      </c>
    </row>
    <row r="26" spans="1:6">
      <c r="A26" s="123" t="s">
        <v>271</v>
      </c>
      <c r="B26" s="127">
        <v>21.81139615047983</v>
      </c>
      <c r="C26" s="127">
        <v>29.898253541269181</v>
      </c>
      <c r="D26" s="127">
        <v>33.389720572310374</v>
      </c>
      <c r="E26" s="127">
        <v>33.418817110682767</v>
      </c>
      <c r="F26" s="127">
        <v>33.036033205440816</v>
      </c>
    </row>
    <row r="27" spans="1:6" ht="7.5" customHeight="1">
      <c r="A27" s="150"/>
      <c r="B27" s="150"/>
      <c r="C27" s="150"/>
      <c r="D27" s="150"/>
      <c r="E27" s="150"/>
      <c r="F27" s="150"/>
    </row>
    <row r="28" spans="1:6">
      <c r="A28" s="152"/>
      <c r="B28" s="152"/>
      <c r="C28" s="152"/>
      <c r="D28" s="152"/>
      <c r="E28" s="152"/>
      <c r="F28" s="152"/>
    </row>
  </sheetData>
  <mergeCells count="2">
    <mergeCell ref="B1:D1"/>
    <mergeCell ref="E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ED63-5DAE-431D-9019-388E0AB406FF}">
  <sheetPr>
    <tabColor theme="3"/>
  </sheetPr>
  <dimension ref="A1:F24"/>
  <sheetViews>
    <sheetView workbookViewId="0"/>
  </sheetViews>
  <sheetFormatPr defaultRowHeight="15"/>
  <cols>
    <col min="1" max="1" width="43" style="1" customWidth="1"/>
    <col min="2" max="16384" width="9.140625" style="1"/>
  </cols>
  <sheetData>
    <row r="1" spans="1:6" ht="3.75" customHeight="1">
      <c r="A1" s="5"/>
      <c r="B1" s="100">
        <v>2022</v>
      </c>
      <c r="C1" s="100">
        <v>2022</v>
      </c>
      <c r="D1" s="100">
        <v>2023</v>
      </c>
      <c r="E1" s="52"/>
      <c r="F1" s="52"/>
    </row>
    <row r="2" spans="1:6">
      <c r="A2" s="6" t="s">
        <v>236</v>
      </c>
      <c r="B2" s="54" t="s">
        <v>486</v>
      </c>
      <c r="C2" s="54" t="s">
        <v>487</v>
      </c>
      <c r="D2" s="54" t="s">
        <v>486</v>
      </c>
    </row>
    <row r="3" spans="1:6" ht="4.5" customHeight="1">
      <c r="A3" s="20"/>
      <c r="B3" s="20"/>
      <c r="C3" s="20"/>
      <c r="D3" s="20"/>
    </row>
    <row r="4" spans="1:6">
      <c r="A4" s="33" t="s">
        <v>347</v>
      </c>
      <c r="B4" s="32">
        <v>4</v>
      </c>
      <c r="C4" s="32">
        <v>4</v>
      </c>
      <c r="D4" s="32">
        <v>4</v>
      </c>
    </row>
    <row r="5" spans="1:6">
      <c r="A5" s="33" t="s">
        <v>231</v>
      </c>
      <c r="B5" s="32">
        <v>3</v>
      </c>
      <c r="C5" s="32">
        <v>3</v>
      </c>
      <c r="D5" s="32">
        <v>3</v>
      </c>
    </row>
    <row r="6" spans="1:6">
      <c r="A6" s="33" t="s">
        <v>488</v>
      </c>
      <c r="B6" s="32">
        <v>3.5</v>
      </c>
      <c r="C6" s="32">
        <v>3.5</v>
      </c>
      <c r="D6" s="32">
        <v>2</v>
      </c>
    </row>
    <row r="7" spans="1:6">
      <c r="A7" s="33" t="s">
        <v>305</v>
      </c>
      <c r="B7" s="32">
        <v>1.5</v>
      </c>
      <c r="C7" s="32">
        <v>1.5</v>
      </c>
      <c r="D7" s="32">
        <v>1.5</v>
      </c>
    </row>
    <row r="8" spans="1:6">
      <c r="A8" s="33" t="s">
        <v>315</v>
      </c>
      <c r="B8" s="32">
        <v>25.4</v>
      </c>
      <c r="C8" s="32">
        <v>16</v>
      </c>
      <c r="D8" s="32">
        <v>18</v>
      </c>
    </row>
    <row r="9" spans="1:6">
      <c r="A9" s="33" t="s">
        <v>317</v>
      </c>
      <c r="B9" s="32">
        <v>10.3</v>
      </c>
      <c r="C9" s="32">
        <v>8.5</v>
      </c>
      <c r="D9" s="32">
        <v>10</v>
      </c>
    </row>
    <row r="10" spans="1:6">
      <c r="A10" s="9" t="s">
        <v>489</v>
      </c>
      <c r="B10" s="79">
        <v>47.7</v>
      </c>
      <c r="C10" s="79">
        <v>36.5</v>
      </c>
      <c r="D10" s="79">
        <v>38.5</v>
      </c>
    </row>
    <row r="11" spans="1:6" ht="4.5" customHeight="1">
      <c r="A11" s="17"/>
      <c r="B11" s="17"/>
      <c r="C11" s="17"/>
      <c r="D11" s="17"/>
    </row>
    <row r="12" spans="1:6">
      <c r="A12" s="152"/>
      <c r="B12" s="152"/>
      <c r="C12" s="152"/>
      <c r="D12" s="152"/>
    </row>
    <row r="18" ht="4.5" customHeight="1"/>
    <row r="24" ht="5.25" customHeight="1"/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8FD1-06BC-4848-ABB5-9F368DB19C41}">
  <sheetPr>
    <tabColor theme="1"/>
  </sheetPr>
  <dimension ref="A1:H14"/>
  <sheetViews>
    <sheetView workbookViewId="0">
      <selection activeCell="J25" sqref="J25"/>
    </sheetView>
  </sheetViews>
  <sheetFormatPr defaultRowHeight="12"/>
  <cols>
    <col min="1" max="1" width="34.42578125" style="151" customWidth="1"/>
    <col min="2" max="2" width="9.5703125" style="151" bestFit="1" customWidth="1"/>
    <col min="3" max="16384" width="9.140625" style="15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0"/>
      <c r="B2" s="20"/>
      <c r="C2" s="78"/>
      <c r="D2" s="20"/>
      <c r="E2" s="20"/>
      <c r="F2" s="20"/>
      <c r="G2" s="175" t="s">
        <v>273</v>
      </c>
      <c r="H2" s="175"/>
    </row>
    <row r="3" spans="1:8">
      <c r="A3" s="6" t="s">
        <v>226</v>
      </c>
      <c r="B3" s="54">
        <v>2019</v>
      </c>
      <c r="C3" s="54">
        <v>2020</v>
      </c>
      <c r="D3" s="54">
        <v>2021</v>
      </c>
      <c r="E3" s="54" t="s">
        <v>490</v>
      </c>
      <c r="F3" s="54" t="s">
        <v>227</v>
      </c>
      <c r="G3" s="40" t="s">
        <v>490</v>
      </c>
      <c r="H3" s="40" t="s">
        <v>227</v>
      </c>
    </row>
    <row r="4" spans="1:8">
      <c r="A4" s="20"/>
      <c r="B4" s="20"/>
      <c r="C4" s="20"/>
      <c r="D4" s="20"/>
      <c r="E4" s="20"/>
      <c r="F4" s="20"/>
      <c r="G4" s="41"/>
      <c r="H4" s="41"/>
    </row>
    <row r="5" spans="1:8">
      <c r="A5" s="33" t="s">
        <v>228</v>
      </c>
      <c r="B5" s="42">
        <v>753380</v>
      </c>
      <c r="C5" s="42">
        <v>731917</v>
      </c>
      <c r="D5" s="42">
        <v>718952</v>
      </c>
      <c r="E5" s="42">
        <v>729333</v>
      </c>
      <c r="F5" s="43">
        <v>0.86710878138267455</v>
      </c>
      <c r="G5" s="44">
        <v>0</v>
      </c>
      <c r="H5" s="45">
        <v>0</v>
      </c>
    </row>
    <row r="6" spans="1:8">
      <c r="A6" s="33" t="s">
        <v>229</v>
      </c>
      <c r="B6" s="42">
        <v>86546</v>
      </c>
      <c r="C6" s="42">
        <v>64035</v>
      </c>
      <c r="D6" s="42">
        <v>28659</v>
      </c>
      <c r="E6" s="42">
        <v>27521</v>
      </c>
      <c r="F6" s="43">
        <v>3.271989718336149E-2</v>
      </c>
      <c r="G6" s="44">
        <v>27521</v>
      </c>
      <c r="H6" s="45">
        <v>0.6955367974120501</v>
      </c>
    </row>
    <row r="7" spans="1:8">
      <c r="A7" s="33" t="s">
        <v>230</v>
      </c>
      <c r="B7" s="42">
        <v>58897</v>
      </c>
      <c r="C7" s="42">
        <v>57645</v>
      </c>
      <c r="D7" s="42">
        <v>56988</v>
      </c>
      <c r="E7" s="42">
        <v>58170</v>
      </c>
      <c r="F7" s="43">
        <v>6.9158694057488382E-2</v>
      </c>
      <c r="G7" s="44">
        <v>0</v>
      </c>
      <c r="H7" s="45">
        <v>0</v>
      </c>
    </row>
    <row r="8" spans="1:8">
      <c r="A8" s="33" t="s">
        <v>231</v>
      </c>
      <c r="B8" s="42">
        <v>13046</v>
      </c>
      <c r="C8" s="42">
        <v>11510</v>
      </c>
      <c r="D8" s="42">
        <v>10725</v>
      </c>
      <c r="E8" s="42">
        <v>10661</v>
      </c>
      <c r="F8" s="43">
        <v>1.2674932737611892E-2</v>
      </c>
      <c r="G8" s="44">
        <v>0</v>
      </c>
      <c r="H8" s="45">
        <v>0</v>
      </c>
    </row>
    <row r="9" spans="1:8">
      <c r="A9" s="33" t="s">
        <v>232</v>
      </c>
      <c r="B9" s="42">
        <v>0</v>
      </c>
      <c r="C9" s="42">
        <v>10364</v>
      </c>
      <c r="D9" s="42">
        <v>11141</v>
      </c>
      <c r="E9" s="42">
        <v>10752</v>
      </c>
      <c r="F9" s="43">
        <v>1.2783123233730705E-2</v>
      </c>
      <c r="G9" s="44">
        <v>10752</v>
      </c>
      <c r="H9" s="45">
        <v>0.27173473513950669</v>
      </c>
    </row>
    <row r="10" spans="1:8">
      <c r="A10" s="33" t="s">
        <v>233</v>
      </c>
      <c r="B10" s="42">
        <v>0</v>
      </c>
      <c r="C10" s="42">
        <v>13739</v>
      </c>
      <c r="D10" s="42">
        <v>14081</v>
      </c>
      <c r="E10" s="42">
        <v>0</v>
      </c>
      <c r="F10" s="43">
        <v>0</v>
      </c>
      <c r="G10" s="44">
        <v>0</v>
      </c>
      <c r="H10" s="45">
        <v>0</v>
      </c>
    </row>
    <row r="11" spans="1:8">
      <c r="A11" s="33" t="s">
        <v>274</v>
      </c>
      <c r="B11" s="42">
        <v>3062</v>
      </c>
      <c r="C11" s="42">
        <v>3127</v>
      </c>
      <c r="D11" s="42">
        <v>3234</v>
      </c>
      <c r="E11" s="42">
        <v>3377</v>
      </c>
      <c r="F11" s="43">
        <v>4.0149374219037009E-3</v>
      </c>
      <c r="G11" s="44">
        <v>0</v>
      </c>
      <c r="H11" s="45">
        <v>0</v>
      </c>
    </row>
    <row r="12" spans="1:8">
      <c r="A12" s="33" t="s">
        <v>234</v>
      </c>
      <c r="B12" s="42">
        <v>5056</v>
      </c>
      <c r="C12" s="42">
        <v>4992</v>
      </c>
      <c r="D12" s="42">
        <v>1378</v>
      </c>
      <c r="E12" s="42">
        <v>1295</v>
      </c>
      <c r="F12" s="43">
        <v>1.5396339832292841E-3</v>
      </c>
      <c r="G12" s="44">
        <v>1295</v>
      </c>
      <c r="H12" s="45">
        <v>3.272846744844319E-2</v>
      </c>
    </row>
    <row r="13" spans="1:8">
      <c r="A13" s="9" t="s">
        <v>8</v>
      </c>
      <c r="B13" s="46">
        <v>919987</v>
      </c>
      <c r="C13" s="46">
        <v>897329</v>
      </c>
      <c r="D13" s="46">
        <v>845158</v>
      </c>
      <c r="E13" s="46">
        <v>841109</v>
      </c>
      <c r="F13" s="47">
        <v>1</v>
      </c>
      <c r="G13" s="48">
        <v>39568</v>
      </c>
      <c r="H13" s="49">
        <v>1</v>
      </c>
    </row>
    <row r="14" spans="1:8" ht="9.75" customHeight="1">
      <c r="A14" s="17"/>
      <c r="B14" s="17"/>
      <c r="C14" s="17"/>
      <c r="D14" s="17"/>
      <c r="E14" s="17"/>
      <c r="F14" s="17"/>
      <c r="G14" s="50"/>
      <c r="H14" s="50"/>
    </row>
  </sheetData>
  <mergeCells count="1"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D39"/>
  <sheetViews>
    <sheetView workbookViewId="0">
      <selection activeCell="D35" sqref="D35"/>
    </sheetView>
  </sheetViews>
  <sheetFormatPr defaultRowHeight="15"/>
  <cols>
    <col min="1" max="1" width="32.28515625" style="149" bestFit="1" customWidth="1"/>
    <col min="2" max="3" width="9.140625" style="149"/>
    <col min="4" max="16384" width="9.140625" style="1"/>
  </cols>
  <sheetData>
    <row r="1" spans="1:4" ht="4.5" customHeight="1">
      <c r="A1" s="20"/>
      <c r="B1" s="20"/>
      <c r="C1" s="20"/>
      <c r="D1" s="20"/>
    </row>
    <row r="2" spans="1:4" ht="24.75">
      <c r="A2" s="5" t="s">
        <v>25</v>
      </c>
      <c r="B2" s="53" t="s">
        <v>388</v>
      </c>
      <c r="C2" s="53" t="s">
        <v>386</v>
      </c>
      <c r="D2" s="53" t="s">
        <v>17</v>
      </c>
    </row>
    <row r="3" spans="1:4" ht="4.5" customHeight="1">
      <c r="A3" s="17"/>
      <c r="B3" s="17"/>
      <c r="C3" s="17"/>
      <c r="D3" s="17"/>
    </row>
    <row r="4" spans="1:4">
      <c r="A4" s="9" t="s">
        <v>23</v>
      </c>
      <c r="B4" s="62">
        <v>951.96269999999993</v>
      </c>
      <c r="C4" s="62">
        <v>1117.2468000000001</v>
      </c>
      <c r="D4" s="62">
        <v>165.28410000000019</v>
      </c>
    </row>
    <row r="5" spans="1:4">
      <c r="A5" s="63" t="s">
        <v>26</v>
      </c>
      <c r="B5" s="62">
        <v>745.5397999999999</v>
      </c>
      <c r="C5" s="62">
        <v>877.16380000000004</v>
      </c>
      <c r="D5" s="62">
        <v>131.62400000000014</v>
      </c>
    </row>
    <row r="6" spans="1:4">
      <c r="A6" s="16" t="s">
        <v>27</v>
      </c>
      <c r="B6" s="64">
        <v>327.60000000000002</v>
      </c>
      <c r="C6" s="64">
        <v>384.6</v>
      </c>
      <c r="D6" s="64">
        <v>57</v>
      </c>
    </row>
    <row r="7" spans="1:4">
      <c r="A7" s="16" t="s">
        <v>28</v>
      </c>
      <c r="B7" s="64">
        <v>9.4760000000000009</v>
      </c>
      <c r="C7" s="64">
        <v>11.205</v>
      </c>
      <c r="D7" s="64">
        <v>1.7289999999999992</v>
      </c>
    </row>
    <row r="8" spans="1:4">
      <c r="A8" s="16" t="s">
        <v>0</v>
      </c>
      <c r="B8" s="64">
        <v>9.1609999999999996</v>
      </c>
      <c r="C8" s="64">
        <v>10.342000000000001</v>
      </c>
      <c r="D8" s="64">
        <v>1.1810000000000009</v>
      </c>
    </row>
    <row r="9" spans="1:4">
      <c r="A9" s="16" t="s">
        <v>29</v>
      </c>
      <c r="B9" s="64">
        <v>381.17509999999987</v>
      </c>
      <c r="C9" s="64">
        <v>450.25850000000008</v>
      </c>
      <c r="D9" s="64">
        <v>69.083400000000211</v>
      </c>
    </row>
    <row r="10" spans="1:4">
      <c r="A10" s="16" t="s">
        <v>30</v>
      </c>
      <c r="B10" s="64">
        <v>3.5754000000000001</v>
      </c>
      <c r="C10" s="64">
        <v>4.6267999999999994</v>
      </c>
      <c r="D10" s="64">
        <v>1.0513999999999992</v>
      </c>
    </row>
    <row r="11" spans="1:4">
      <c r="A11" s="16" t="s">
        <v>1</v>
      </c>
      <c r="B11" s="64">
        <v>14.552299999999999</v>
      </c>
      <c r="C11" s="64">
        <v>16.131499999999999</v>
      </c>
      <c r="D11" s="64">
        <v>1.5792000000000002</v>
      </c>
    </row>
    <row r="12" spans="1:4">
      <c r="A12" s="63" t="s">
        <v>4</v>
      </c>
      <c r="B12" s="62">
        <v>107.04900000000001</v>
      </c>
      <c r="C12" s="62">
        <v>126.85299999999999</v>
      </c>
      <c r="D12" s="62">
        <v>19.803999999999988</v>
      </c>
    </row>
    <row r="13" spans="1:4">
      <c r="A13" s="63" t="s">
        <v>31</v>
      </c>
      <c r="B13" s="62">
        <v>5.9806000000000008</v>
      </c>
      <c r="C13" s="62">
        <v>6.5041999999999991</v>
      </c>
      <c r="D13" s="62">
        <v>0.52359999999999829</v>
      </c>
    </row>
    <row r="14" spans="1:4">
      <c r="A14" s="63" t="s">
        <v>32</v>
      </c>
      <c r="B14" s="62">
        <v>93.393300000000011</v>
      </c>
      <c r="C14" s="62">
        <v>106.72579999999999</v>
      </c>
      <c r="D14" s="62">
        <v>13.332499999999982</v>
      </c>
    </row>
    <row r="15" spans="1:4">
      <c r="A15" s="16" t="s">
        <v>33</v>
      </c>
      <c r="B15" s="64">
        <v>51.960200000000007</v>
      </c>
      <c r="C15" s="64">
        <v>61.672599999999996</v>
      </c>
      <c r="D15" s="64">
        <v>9.7123999999999882</v>
      </c>
    </row>
    <row r="16" spans="1:4">
      <c r="A16" s="65" t="s">
        <v>34</v>
      </c>
      <c r="B16" s="64">
        <v>12.423399999999999</v>
      </c>
      <c r="C16" s="64">
        <v>17.466099999999997</v>
      </c>
      <c r="D16" s="64">
        <v>5.0426999999999982</v>
      </c>
    </row>
    <row r="17" spans="1:4">
      <c r="A17" s="65" t="s">
        <v>35</v>
      </c>
      <c r="B17" s="64">
        <v>31.752200000000002</v>
      </c>
      <c r="C17" s="64">
        <v>34.239199999999997</v>
      </c>
      <c r="D17" s="64">
        <v>2.4869999999999948</v>
      </c>
    </row>
    <row r="18" spans="1:4">
      <c r="A18" s="16" t="s">
        <v>36</v>
      </c>
      <c r="B18" s="64">
        <v>35.079000000000001</v>
      </c>
      <c r="C18" s="64">
        <v>37.405899999999995</v>
      </c>
      <c r="D18" s="64">
        <v>2.3268999999999949</v>
      </c>
    </row>
    <row r="19" spans="1:4">
      <c r="A19" s="16" t="s">
        <v>37</v>
      </c>
      <c r="B19" s="64">
        <v>6.3541000000000132</v>
      </c>
      <c r="C19" s="64">
        <v>7.6472999999999809</v>
      </c>
      <c r="D19" s="64">
        <v>1.2931999999999677</v>
      </c>
    </row>
    <row r="20" spans="1:4">
      <c r="A20" s="9" t="s">
        <v>24</v>
      </c>
      <c r="B20" s="62">
        <v>1138.3144974756588</v>
      </c>
      <c r="C20" s="62">
        <v>1206.2378123466362</v>
      </c>
      <c r="D20" s="62">
        <v>67.923314870977492</v>
      </c>
    </row>
    <row r="21" spans="1:4">
      <c r="A21" s="63" t="s">
        <v>38</v>
      </c>
      <c r="B21" s="62">
        <v>1104.2326607363923</v>
      </c>
      <c r="C21" s="62">
        <v>1182.3342978029241</v>
      </c>
      <c r="D21" s="62">
        <v>78.101637066531794</v>
      </c>
    </row>
    <row r="22" spans="1:4">
      <c r="A22" s="16" t="s">
        <v>39</v>
      </c>
      <c r="B22" s="64">
        <v>260.82763911584101</v>
      </c>
      <c r="C22" s="64">
        <v>275.18505024361843</v>
      </c>
      <c r="D22" s="64">
        <v>14.357411127777425</v>
      </c>
    </row>
    <row r="23" spans="1:4">
      <c r="A23" s="16" t="s">
        <v>40</v>
      </c>
      <c r="B23" s="64">
        <v>172.54242197896019</v>
      </c>
      <c r="C23" s="64">
        <v>193.37145472315061</v>
      </c>
      <c r="D23" s="64">
        <v>20.829032744190414</v>
      </c>
    </row>
    <row r="24" spans="1:4">
      <c r="A24" s="16" t="s">
        <v>41</v>
      </c>
      <c r="B24" s="64">
        <v>54.494946765932625</v>
      </c>
      <c r="C24" s="64">
        <v>59.489437651764831</v>
      </c>
      <c r="D24" s="64">
        <v>4.9944908858322066</v>
      </c>
    </row>
    <row r="25" spans="1:4">
      <c r="A25" s="16" t="s">
        <v>21</v>
      </c>
      <c r="B25" s="64">
        <v>67.297652875658343</v>
      </c>
      <c r="C25" s="64">
        <v>81.075955184390239</v>
      </c>
      <c r="D25" s="64">
        <v>13.778302308731895</v>
      </c>
    </row>
    <row r="26" spans="1:4">
      <c r="A26" s="16" t="s">
        <v>42</v>
      </c>
      <c r="B26" s="64">
        <v>55.101000000000013</v>
      </c>
      <c r="C26" s="64">
        <v>55.547699999999999</v>
      </c>
      <c r="D26" s="64">
        <v>0.44669999999998566</v>
      </c>
    </row>
    <row r="27" spans="1:4">
      <c r="A27" s="16" t="s">
        <v>31</v>
      </c>
      <c r="B27" s="64">
        <v>408.34951697468955</v>
      </c>
      <c r="C27" s="64">
        <v>426.81720424198244</v>
      </c>
      <c r="D27" s="64">
        <v>18.467687267292888</v>
      </c>
    </row>
    <row r="28" spans="1:4">
      <c r="A28" s="16" t="s">
        <v>43</v>
      </c>
      <c r="B28" s="64">
        <v>23.418700000000001</v>
      </c>
      <c r="C28" s="64">
        <v>24.9422</v>
      </c>
      <c r="D28" s="64">
        <v>1.5234999999999985</v>
      </c>
    </row>
    <row r="29" spans="1:4">
      <c r="A29" s="16" t="s">
        <v>44</v>
      </c>
      <c r="B29" s="64">
        <v>62.200783025310521</v>
      </c>
      <c r="C29" s="64">
        <v>65.905295758017743</v>
      </c>
      <c r="D29" s="64">
        <v>3.7045127327072223</v>
      </c>
    </row>
    <row r="30" spans="1:4">
      <c r="A30" s="63" t="s">
        <v>45</v>
      </c>
      <c r="B30" s="62">
        <v>34.081836739266457</v>
      </c>
      <c r="C30" s="62">
        <v>23.903514543712081</v>
      </c>
      <c r="D30" s="62">
        <v>-10.178322195554376</v>
      </c>
    </row>
    <row r="31" spans="1:4">
      <c r="A31" s="16" t="s">
        <v>46</v>
      </c>
      <c r="B31" s="64">
        <v>88.576783505199089</v>
      </c>
      <c r="C31" s="64">
        <v>83.392952195476909</v>
      </c>
      <c r="D31" s="64">
        <v>-5.18383130972218</v>
      </c>
    </row>
    <row r="32" spans="1:4">
      <c r="A32" s="16" t="s">
        <v>47</v>
      </c>
      <c r="B32" s="64">
        <v>-54.494946765932625</v>
      </c>
      <c r="C32" s="64">
        <v>-59.489437651764831</v>
      </c>
      <c r="D32" s="64">
        <v>-4.9944908858322066</v>
      </c>
    </row>
    <row r="33" spans="1:4">
      <c r="A33" s="9" t="s">
        <v>7</v>
      </c>
      <c r="B33" s="62">
        <v>-131.4775446000005</v>
      </c>
      <c r="C33" s="62">
        <v>-25.381157162246026</v>
      </c>
      <c r="D33" s="62">
        <v>106.09638743775447</v>
      </c>
    </row>
    <row r="34" spans="1:4">
      <c r="A34" s="9" t="s">
        <v>22</v>
      </c>
      <c r="B34" s="62">
        <v>-54.874252875658343</v>
      </c>
      <c r="C34" s="62">
        <v>-63.609855184390248</v>
      </c>
      <c r="D34" s="62">
        <v>-8.7356023087319059</v>
      </c>
    </row>
    <row r="35" spans="1:4">
      <c r="A35" s="9" t="s">
        <v>6</v>
      </c>
      <c r="B35" s="62">
        <v>-186.35179747565883</v>
      </c>
      <c r="C35" s="62">
        <v>-88.991012346636268</v>
      </c>
      <c r="D35" s="62">
        <v>97.36078512902256</v>
      </c>
    </row>
    <row r="36" spans="1:4" ht="6.75" customHeight="1">
      <c r="A36" s="17"/>
      <c r="B36" s="17"/>
      <c r="C36" s="17"/>
      <c r="D36" s="17"/>
    </row>
    <row r="37" spans="1:4">
      <c r="A37" s="20"/>
      <c r="B37" s="20"/>
      <c r="C37" s="20"/>
      <c r="D37" s="20"/>
    </row>
    <row r="38" spans="1:4">
      <c r="A38" s="2"/>
      <c r="B38" s="2"/>
      <c r="C38" s="2"/>
      <c r="D38" s="2"/>
    </row>
    <row r="39" spans="1:4">
      <c r="A39" s="1"/>
      <c r="B39" s="1"/>
      <c r="C39" s="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H23"/>
  <sheetViews>
    <sheetView workbookViewId="0">
      <selection activeCell="C18" sqref="C18"/>
    </sheetView>
  </sheetViews>
  <sheetFormatPr defaultRowHeight="15"/>
  <cols>
    <col min="1" max="1" width="27.140625" style="1" bestFit="1" customWidth="1"/>
    <col min="2" max="2" width="9.5703125" style="1" bestFit="1" customWidth="1"/>
    <col min="3" max="3" width="10.42578125" style="1" bestFit="1" customWidth="1"/>
    <col min="4" max="4" width="9.85546875" style="1" bestFit="1" customWidth="1"/>
    <col min="5" max="5" width="3.28515625" style="1" customWidth="1"/>
    <col min="6" max="16384" width="9.140625" style="1"/>
  </cols>
  <sheetData>
    <row r="1" spans="1:8" ht="5.25" customHeight="1">
      <c r="A1" s="3"/>
      <c r="B1" s="4"/>
      <c r="C1" s="4"/>
      <c r="D1" s="4"/>
      <c r="E1" s="4"/>
      <c r="F1" s="4"/>
      <c r="G1" s="4"/>
      <c r="H1" s="4"/>
    </row>
    <row r="2" spans="1:8">
      <c r="A2" s="5"/>
      <c r="B2" s="167" t="s">
        <v>392</v>
      </c>
      <c r="C2" s="169" t="s">
        <v>50</v>
      </c>
      <c r="D2" s="169"/>
      <c r="E2" s="167"/>
      <c r="F2" s="169" t="s">
        <v>15</v>
      </c>
      <c r="G2" s="169"/>
      <c r="H2" s="169"/>
    </row>
    <row r="3" spans="1:8" ht="24.75">
      <c r="A3" s="6" t="s">
        <v>51</v>
      </c>
      <c r="B3" s="168"/>
      <c r="C3" s="54" t="s">
        <v>393</v>
      </c>
      <c r="D3" s="54" t="s">
        <v>394</v>
      </c>
      <c r="E3" s="168"/>
      <c r="F3" s="54">
        <v>2021</v>
      </c>
      <c r="G3" s="54" t="s">
        <v>393</v>
      </c>
      <c r="H3" s="54" t="s">
        <v>394</v>
      </c>
    </row>
    <row r="4" spans="1:8" ht="6.75" customHeight="1">
      <c r="A4" s="7"/>
      <c r="B4" s="8"/>
      <c r="C4" s="8"/>
      <c r="D4" s="8"/>
      <c r="E4" s="8"/>
      <c r="F4" s="8"/>
      <c r="G4" s="8"/>
      <c r="H4" s="8"/>
    </row>
    <row r="5" spans="1:8">
      <c r="A5" s="9" t="s">
        <v>26</v>
      </c>
      <c r="B5" s="61">
        <v>700646</v>
      </c>
      <c r="C5" s="61">
        <v>796120.60000000009</v>
      </c>
      <c r="D5" s="61">
        <v>877163.77</v>
      </c>
      <c r="E5" s="10"/>
      <c r="F5" s="11">
        <v>21.550235572963029</v>
      </c>
      <c r="G5" s="11">
        <v>21.986402531035903</v>
      </c>
      <c r="H5" s="11">
        <v>22.713352232562016</v>
      </c>
    </row>
    <row r="6" spans="1:8">
      <c r="A6" s="12" t="s">
        <v>27</v>
      </c>
      <c r="B6" s="42">
        <v>295640</v>
      </c>
      <c r="C6" s="42">
        <v>353700</v>
      </c>
      <c r="D6" s="42">
        <v>384600</v>
      </c>
      <c r="E6" s="13"/>
      <c r="F6" s="14">
        <v>9.0931963427904954</v>
      </c>
      <c r="G6" s="14">
        <v>9.7681062080636991</v>
      </c>
      <c r="H6" s="14">
        <v>9.9588646583560472</v>
      </c>
    </row>
    <row r="7" spans="1:8">
      <c r="A7" s="12" t="s">
        <v>52</v>
      </c>
      <c r="B7" s="42">
        <v>9140</v>
      </c>
      <c r="C7" s="42">
        <v>10168</v>
      </c>
      <c r="D7" s="42">
        <v>11205</v>
      </c>
      <c r="E7" s="13"/>
      <c r="F7" s="14">
        <v>0.2811250662058758</v>
      </c>
      <c r="G7" s="14">
        <v>0.28080888867286319</v>
      </c>
      <c r="H7" s="14">
        <v>0.29014320982027952</v>
      </c>
    </row>
    <row r="8" spans="1:8">
      <c r="A8" s="12" t="s">
        <v>53</v>
      </c>
      <c r="B8" s="42">
        <v>9802</v>
      </c>
      <c r="C8" s="42">
        <v>11661</v>
      </c>
      <c r="D8" s="42">
        <v>10342</v>
      </c>
      <c r="E8" s="13"/>
      <c r="F8" s="14">
        <v>0.30148664102297534</v>
      </c>
      <c r="G8" s="14">
        <v>0.32204095700376251</v>
      </c>
      <c r="H8" s="14">
        <v>0.26779661543608485</v>
      </c>
    </row>
    <row r="9" spans="1:8">
      <c r="A9" s="12" t="s">
        <v>54</v>
      </c>
      <c r="B9" s="42">
        <v>368611</v>
      </c>
      <c r="C9" s="42">
        <v>401463.9</v>
      </c>
      <c r="D9" s="42">
        <v>450301.97</v>
      </c>
      <c r="E9" s="13"/>
      <c r="F9" s="14">
        <v>11.337613980220359</v>
      </c>
      <c r="G9" s="14">
        <v>11.087198229865605</v>
      </c>
      <c r="H9" s="14">
        <v>11.660156980294085</v>
      </c>
    </row>
    <row r="10" spans="1:8">
      <c r="A10" s="12" t="s">
        <v>55</v>
      </c>
      <c r="B10" s="42">
        <v>4203</v>
      </c>
      <c r="C10" s="42">
        <v>4475.4000000000005</v>
      </c>
      <c r="D10" s="42">
        <v>4626.7999999999993</v>
      </c>
      <c r="E10" s="13"/>
      <c r="F10" s="14">
        <v>0.12927446972246129</v>
      </c>
      <c r="G10" s="14">
        <v>0.12359678406437176</v>
      </c>
      <c r="H10" s="14">
        <v>0.11980674727322348</v>
      </c>
    </row>
    <row r="11" spans="1:8">
      <c r="A11" s="12" t="s">
        <v>1</v>
      </c>
      <c r="B11" s="42">
        <v>13250</v>
      </c>
      <c r="C11" s="42">
        <v>14652.3</v>
      </c>
      <c r="D11" s="42">
        <v>16088</v>
      </c>
      <c r="E11" s="13"/>
      <c r="F11" s="14">
        <v>0.40753907300085934</v>
      </c>
      <c r="G11" s="14">
        <v>0.40465146336559726</v>
      </c>
      <c r="H11" s="14">
        <v>0.41658402138229866</v>
      </c>
    </row>
    <row r="12" spans="1:8">
      <c r="A12" s="15" t="s">
        <v>4</v>
      </c>
      <c r="B12" s="61">
        <v>97413</v>
      </c>
      <c r="C12" s="61">
        <v>118058</v>
      </c>
      <c r="D12" s="61">
        <v>126853</v>
      </c>
      <c r="E12" s="10"/>
      <c r="F12" s="11">
        <v>2.9961965070364314</v>
      </c>
      <c r="G12" s="11">
        <v>3.2603988767644454</v>
      </c>
      <c r="H12" s="11">
        <v>3.2847422218056153</v>
      </c>
    </row>
    <row r="13" spans="1:8">
      <c r="A13" s="9" t="s">
        <v>31</v>
      </c>
      <c r="B13" s="61">
        <v>1816</v>
      </c>
      <c r="C13" s="61">
        <v>6007.5</v>
      </c>
      <c r="D13" s="61">
        <v>6504.1999999999989</v>
      </c>
      <c r="E13" s="10"/>
      <c r="F13" s="11">
        <v>5.5855921250532882E-2</v>
      </c>
      <c r="G13" s="11">
        <v>0.1659086741445934</v>
      </c>
      <c r="H13" s="11">
        <v>0.16842030034030003</v>
      </c>
    </row>
    <row r="14" spans="1:8">
      <c r="A14" s="9" t="s">
        <v>32</v>
      </c>
      <c r="B14" s="61">
        <v>83294</v>
      </c>
      <c r="C14" s="61">
        <v>110369.5519202242</v>
      </c>
      <c r="D14" s="61">
        <v>106725.69951659572</v>
      </c>
      <c r="E14" s="10"/>
      <c r="F14" s="11">
        <v>2.5619290223798932</v>
      </c>
      <c r="G14" s="11">
        <v>3.0480675863532678</v>
      </c>
      <c r="H14" s="11">
        <v>2.7635642149093922</v>
      </c>
    </row>
    <row r="15" spans="1:8">
      <c r="A15" s="12" t="s">
        <v>33</v>
      </c>
      <c r="B15" s="42">
        <v>30362</v>
      </c>
      <c r="C15" s="42">
        <v>69887.451920224208</v>
      </c>
      <c r="D15" s="42">
        <v>61672.589516595734</v>
      </c>
      <c r="E15" s="13"/>
      <c r="F15" s="14">
        <v>0.93386425165676168</v>
      </c>
      <c r="G15" s="14">
        <v>1.9300764856310306</v>
      </c>
      <c r="H15" s="14">
        <v>1.596955205736154</v>
      </c>
    </row>
    <row r="16" spans="1:8">
      <c r="A16" s="16" t="s">
        <v>20</v>
      </c>
      <c r="B16" s="42">
        <v>5889</v>
      </c>
      <c r="C16" s="42">
        <v>16453.451920224201</v>
      </c>
      <c r="D16" s="42">
        <v>17466.089516595734</v>
      </c>
      <c r="E16" s="13"/>
      <c r="F16" s="14">
        <v>0.18113189440770269</v>
      </c>
      <c r="G16" s="14">
        <v>0.45439374002267352</v>
      </c>
      <c r="H16" s="14">
        <v>0.45226838691239807</v>
      </c>
    </row>
    <row r="17" spans="1:8">
      <c r="A17" s="16" t="s">
        <v>56</v>
      </c>
      <c r="B17" s="42">
        <v>15761</v>
      </c>
      <c r="C17" s="42">
        <v>45919.4</v>
      </c>
      <c r="D17" s="42">
        <v>34239.199999999997</v>
      </c>
      <c r="E17" s="13"/>
      <c r="F17" s="14">
        <v>0.48477157204275811</v>
      </c>
      <c r="G17" s="14">
        <v>1.2681526044969191</v>
      </c>
      <c r="H17" s="14">
        <v>0.88659271661566375</v>
      </c>
    </row>
    <row r="18" spans="1:8">
      <c r="A18" s="16" t="s">
        <v>57</v>
      </c>
      <c r="B18" s="42">
        <v>8711</v>
      </c>
      <c r="C18" s="42">
        <v>7515</v>
      </c>
      <c r="D18" s="42">
        <v>9967</v>
      </c>
      <c r="E18" s="13"/>
      <c r="F18" s="14">
        <v>0.26793002754041406</v>
      </c>
      <c r="G18" s="14">
        <v>0.20754118788125164</v>
      </c>
      <c r="H18" s="14">
        <v>0.25808633398292957</v>
      </c>
    </row>
    <row r="19" spans="1:8">
      <c r="A19" s="12" t="s">
        <v>36</v>
      </c>
      <c r="B19" s="42">
        <v>19907</v>
      </c>
      <c r="C19" s="42">
        <v>34193.699999999997</v>
      </c>
      <c r="D19" s="42">
        <v>37405.769999999997</v>
      </c>
      <c r="E19" s="13"/>
      <c r="F19" s="14">
        <v>0.61229285480966844</v>
      </c>
      <c r="G19" s="14">
        <v>0.94432483247573573</v>
      </c>
      <c r="H19" s="14">
        <v>0.96858814579197827</v>
      </c>
    </row>
    <row r="20" spans="1:8">
      <c r="A20" s="12" t="s">
        <v>58</v>
      </c>
      <c r="B20" s="42">
        <v>33025</v>
      </c>
      <c r="C20" s="42">
        <v>6288.4000000000005</v>
      </c>
      <c r="D20" s="42">
        <v>7647.34</v>
      </c>
      <c r="E20" s="13"/>
      <c r="F20" s="14">
        <v>1.0157719159134626</v>
      </c>
      <c r="G20" s="14">
        <v>0.17366626824650205</v>
      </c>
      <c r="H20" s="14">
        <v>0.19802086338125985</v>
      </c>
    </row>
    <row r="21" spans="1:8">
      <c r="A21" s="9" t="s">
        <v>59</v>
      </c>
      <c r="B21" s="61">
        <v>883169</v>
      </c>
      <c r="C21" s="61">
        <v>1030555.6519202243</v>
      </c>
      <c r="D21" s="61">
        <v>1117246.6695165958</v>
      </c>
      <c r="E21" s="10"/>
      <c r="F21" s="11">
        <v>27.164217023629885</v>
      </c>
      <c r="G21" s="11">
        <v>28.46077766829821</v>
      </c>
      <c r="H21" s="11">
        <v>28.93007896961733</v>
      </c>
    </row>
    <row r="22" spans="1:8" ht="3.75" customHeight="1">
      <c r="A22" s="17"/>
      <c r="B22" s="18"/>
      <c r="C22" s="18"/>
      <c r="D22" s="18"/>
      <c r="E22" s="18"/>
      <c r="F22" s="18"/>
      <c r="G22" s="18"/>
      <c r="H22" s="18"/>
    </row>
    <row r="23" spans="1:8" ht="30.75" customHeight="1">
      <c r="A23" s="170" t="s">
        <v>391</v>
      </c>
      <c r="B23" s="170"/>
      <c r="C23" s="170"/>
      <c r="D23" s="170"/>
      <c r="E23" s="170"/>
      <c r="F23" s="170"/>
      <c r="G23" s="170"/>
      <c r="H23" s="170"/>
    </row>
  </sheetData>
  <mergeCells count="5">
    <mergeCell ref="B2:B3"/>
    <mergeCell ref="C2:D2"/>
    <mergeCell ref="E2:E3"/>
    <mergeCell ref="F2:H2"/>
    <mergeCell ref="A23:H2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A5000-11E5-455A-8FEB-57B0D67994F1}">
  <sheetPr>
    <tabColor theme="8"/>
  </sheetPr>
  <dimension ref="A1:B21"/>
  <sheetViews>
    <sheetView workbookViewId="0">
      <selection activeCell="B19" sqref="B19"/>
    </sheetView>
  </sheetViews>
  <sheetFormatPr defaultRowHeight="15"/>
  <cols>
    <col min="1" max="1" width="52.28515625" style="1" bestFit="1" customWidth="1"/>
    <col min="2" max="16384" width="9.140625" style="1"/>
  </cols>
  <sheetData>
    <row r="1" spans="1:2">
      <c r="A1" s="20"/>
      <c r="B1" s="20"/>
    </row>
    <row r="2" spans="1:2">
      <c r="A2" s="6" t="s">
        <v>395</v>
      </c>
      <c r="B2" s="54">
        <v>2023</v>
      </c>
    </row>
    <row r="3" spans="1:2" ht="6.75" customHeight="1">
      <c r="A3" s="20"/>
      <c r="B3" s="20"/>
    </row>
    <row r="4" spans="1:2">
      <c r="A4" s="68" t="s">
        <v>396</v>
      </c>
      <c r="B4" s="69"/>
    </row>
    <row r="5" spans="1:2">
      <c r="A5" s="70" t="s">
        <v>397</v>
      </c>
      <c r="B5" s="71">
        <v>-3.6</v>
      </c>
    </row>
    <row r="6" spans="1:2">
      <c r="A6" s="72" t="s">
        <v>8</v>
      </c>
      <c r="B6" s="73">
        <v>-3.6</v>
      </c>
    </row>
    <row r="7" spans="1:2">
      <c r="A7" s="68" t="s">
        <v>398</v>
      </c>
      <c r="B7" s="71"/>
    </row>
    <row r="8" spans="1:2">
      <c r="A8" s="70" t="s">
        <v>399</v>
      </c>
      <c r="B8" s="69">
        <v>2.7</v>
      </c>
    </row>
    <row r="9" spans="1:2">
      <c r="A9" s="70" t="s">
        <v>400</v>
      </c>
      <c r="B9" s="69">
        <v>2.2000000000000002</v>
      </c>
    </row>
    <row r="10" spans="1:2">
      <c r="A10" s="70" t="s">
        <v>401</v>
      </c>
      <c r="B10" s="69">
        <v>1.41</v>
      </c>
    </row>
    <row r="11" spans="1:2">
      <c r="A11" s="70" t="s">
        <v>402</v>
      </c>
      <c r="B11" s="71">
        <v>0.53</v>
      </c>
    </row>
    <row r="12" spans="1:2">
      <c r="A12" s="70" t="s">
        <v>403</v>
      </c>
      <c r="B12" s="71">
        <v>0.1</v>
      </c>
    </row>
    <row r="13" spans="1:2">
      <c r="A13" s="70" t="s">
        <v>404</v>
      </c>
      <c r="B13" s="71">
        <v>0.69</v>
      </c>
    </row>
    <row r="14" spans="1:2">
      <c r="A14" s="70" t="s">
        <v>405</v>
      </c>
      <c r="B14" s="71">
        <v>6.4249999999999998</v>
      </c>
    </row>
    <row r="15" spans="1:2">
      <c r="A15" s="74" t="s">
        <v>406</v>
      </c>
      <c r="B15" s="71">
        <v>5.3</v>
      </c>
    </row>
    <row r="16" spans="1:2">
      <c r="A16" s="74" t="s">
        <v>407</v>
      </c>
      <c r="B16" s="71">
        <v>0.6</v>
      </c>
    </row>
    <row r="17" spans="1:2">
      <c r="A17" s="74" t="s">
        <v>408</v>
      </c>
      <c r="B17" s="71">
        <v>0.52500000000000002</v>
      </c>
    </row>
    <row r="18" spans="1:2">
      <c r="A18" s="72" t="s">
        <v>8</v>
      </c>
      <c r="B18" s="75">
        <v>14.055</v>
      </c>
    </row>
    <row r="19" spans="1:2">
      <c r="A19" s="72" t="s">
        <v>409</v>
      </c>
      <c r="B19" s="75">
        <v>10.455</v>
      </c>
    </row>
    <row r="20" spans="1:2">
      <c r="A20" s="76"/>
      <c r="B20" s="76"/>
    </row>
    <row r="21" spans="1:2" ht="90" customHeight="1">
      <c r="A21" s="171" t="s">
        <v>410</v>
      </c>
      <c r="B21" s="171"/>
    </row>
  </sheetData>
  <mergeCells count="1">
    <mergeCell ref="A21:B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C35"/>
  <sheetViews>
    <sheetView workbookViewId="0">
      <selection activeCell="B7" sqref="B7"/>
    </sheetView>
  </sheetViews>
  <sheetFormatPr defaultRowHeight="15"/>
  <cols>
    <col min="1" max="1" width="65.5703125" style="1" customWidth="1"/>
    <col min="2" max="3" width="15.7109375" style="1" customWidth="1"/>
    <col min="4" max="16384" width="9.140625" style="1"/>
  </cols>
  <sheetData>
    <row r="1" spans="1:3">
      <c r="A1" s="3"/>
      <c r="B1" s="3"/>
      <c r="C1" s="3"/>
    </row>
    <row r="2" spans="1:3" ht="12.75" customHeight="1">
      <c r="A2" s="19" t="s">
        <v>60</v>
      </c>
      <c r="B2" s="19" t="s">
        <v>413</v>
      </c>
      <c r="C2" s="19" t="s">
        <v>414</v>
      </c>
    </row>
    <row r="3" spans="1:3" ht="3.75" customHeight="1">
      <c r="A3" s="20"/>
      <c r="B3" s="20"/>
      <c r="C3" s="20"/>
    </row>
    <row r="4" spans="1:3">
      <c r="A4" s="21" t="s">
        <v>61</v>
      </c>
      <c r="B4" s="21"/>
      <c r="C4" s="21"/>
    </row>
    <row r="5" spans="1:3">
      <c r="A5" s="22" t="s">
        <v>62</v>
      </c>
      <c r="B5" s="23">
        <v>7700</v>
      </c>
      <c r="C5" s="23">
        <v>4100</v>
      </c>
    </row>
    <row r="6" spans="1:3">
      <c r="A6" s="22" t="s">
        <v>63</v>
      </c>
      <c r="B6" s="23">
        <v>20500</v>
      </c>
      <c r="C6" s="23">
        <v>11600</v>
      </c>
    </row>
    <row r="7" spans="1:3">
      <c r="A7" s="22" t="s">
        <v>64</v>
      </c>
      <c r="B7" s="23">
        <v>15000</v>
      </c>
      <c r="C7" s="23">
        <v>15000</v>
      </c>
    </row>
    <row r="8" spans="1:3">
      <c r="A8" s="22" t="s">
        <v>65</v>
      </c>
      <c r="B8" s="23">
        <v>560</v>
      </c>
      <c r="C8" s="23">
        <v>560</v>
      </c>
    </row>
    <row r="9" spans="1:3">
      <c r="A9" s="9" t="s">
        <v>66</v>
      </c>
      <c r="B9" s="24">
        <f>+SUM(B5:B8)</f>
        <v>43760</v>
      </c>
      <c r="C9" s="24">
        <f>+SUM(C5:C8)</f>
        <v>31260</v>
      </c>
    </row>
    <row r="10" spans="1:3">
      <c r="A10" s="21" t="s">
        <v>67</v>
      </c>
      <c r="B10" s="25"/>
      <c r="C10" s="25"/>
    </row>
    <row r="11" spans="1:3">
      <c r="A11" s="22" t="s">
        <v>68</v>
      </c>
      <c r="B11" s="26">
        <v>500</v>
      </c>
      <c r="C11" s="26">
        <v>500</v>
      </c>
    </row>
    <row r="12" spans="1:3">
      <c r="A12" s="22" t="s">
        <v>69</v>
      </c>
      <c r="B12" s="26">
        <v>775</v>
      </c>
      <c r="C12" s="26">
        <v>1580</v>
      </c>
    </row>
    <row r="13" spans="1:3">
      <c r="A13" s="22" t="s">
        <v>70</v>
      </c>
      <c r="B13" s="26">
        <v>884.4</v>
      </c>
      <c r="C13" s="26">
        <v>899.2</v>
      </c>
    </row>
    <row r="14" spans="1:3">
      <c r="A14" s="9" t="s">
        <v>71</v>
      </c>
      <c r="B14" s="27">
        <f>+SUM(B11:B13)</f>
        <v>2159.4</v>
      </c>
      <c r="C14" s="27">
        <f t="shared" ref="C14" si="0">+SUM(C11:C13)</f>
        <v>2979.2</v>
      </c>
    </row>
    <row r="15" spans="1:3">
      <c r="A15" s="9" t="s">
        <v>72</v>
      </c>
      <c r="B15" s="27">
        <f>+B9+B14</f>
        <v>45919.4</v>
      </c>
      <c r="C15" s="27">
        <f>+C9+C14</f>
        <v>34239.199999999997</v>
      </c>
    </row>
    <row r="16" spans="1:3" ht="6" customHeight="1">
      <c r="A16" s="28"/>
      <c r="B16" s="29"/>
      <c r="C16" s="29"/>
    </row>
    <row r="17" spans="1:3" ht="54.75" customHeight="1">
      <c r="A17" s="172" t="s">
        <v>415</v>
      </c>
      <c r="B17" s="172"/>
      <c r="C17" s="172"/>
    </row>
    <row r="18" spans="1:3" ht="3.75" customHeight="1">
      <c r="A18" s="150"/>
      <c r="B18" s="150"/>
      <c r="C18" s="150"/>
    </row>
    <row r="33" s="1" customFormat="1"/>
    <row r="34" s="1" customFormat="1"/>
    <row r="35" s="1" customFormat="1"/>
  </sheetData>
  <mergeCells count="1">
    <mergeCell ref="A17:C1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7B2F-CE44-4F85-A1E5-3FB1F33B6A41}">
  <sheetPr>
    <tabColor theme="8"/>
  </sheetPr>
  <dimension ref="A1:F45"/>
  <sheetViews>
    <sheetView topLeftCell="A19" workbookViewId="0">
      <selection activeCell="G31" sqref="G31"/>
    </sheetView>
  </sheetViews>
  <sheetFormatPr defaultRowHeight="15"/>
  <cols>
    <col min="1" max="1" width="37.5703125" style="1" bestFit="1" customWidth="1"/>
    <col min="2" max="16384" width="9.140625" style="1"/>
  </cols>
  <sheetData>
    <row r="1" spans="1:6" ht="9" customHeight="1">
      <c r="A1" s="3"/>
      <c r="B1" s="3"/>
      <c r="C1" s="3"/>
      <c r="D1" s="3"/>
      <c r="E1" s="152"/>
      <c r="F1" s="152"/>
    </row>
    <row r="2" spans="1:6">
      <c r="A2" s="6" t="s">
        <v>73</v>
      </c>
      <c r="B2" s="54">
        <v>2021</v>
      </c>
      <c r="C2" s="54">
        <v>2022</v>
      </c>
      <c r="D2" s="54">
        <v>2023</v>
      </c>
      <c r="E2" s="152"/>
      <c r="F2" s="152"/>
    </row>
    <row r="3" spans="1:6" ht="5.25" customHeight="1">
      <c r="A3" s="153"/>
      <c r="B3" s="153"/>
      <c r="C3" s="153"/>
      <c r="D3" s="153"/>
      <c r="E3" s="152"/>
      <c r="F3" s="152"/>
    </row>
    <row r="4" spans="1:6">
      <c r="A4" s="33" t="s">
        <v>74</v>
      </c>
      <c r="B4" s="77">
        <v>33836.237241724077</v>
      </c>
      <c r="C4" s="77">
        <v>34533.286329678354</v>
      </c>
      <c r="D4" s="77">
        <v>28909.754218928785</v>
      </c>
      <c r="E4" s="152"/>
      <c r="F4" s="152"/>
    </row>
    <row r="5" spans="1:6">
      <c r="A5" s="33" t="s">
        <v>75</v>
      </c>
      <c r="B5" s="77">
        <v>4930.3426788199995</v>
      </c>
      <c r="C5" s="77">
        <v>7065</v>
      </c>
      <c r="D5" s="77">
        <v>8100.7000000000007</v>
      </c>
      <c r="E5" s="152"/>
      <c r="F5" s="152"/>
    </row>
    <row r="6" spans="1:6">
      <c r="A6" s="33" t="s">
        <v>76</v>
      </c>
      <c r="B6" s="77">
        <v>9733.3931862997633</v>
      </c>
      <c r="C6" s="77">
        <v>12565.79192310496</v>
      </c>
      <c r="D6" s="77">
        <v>14797.562434307565</v>
      </c>
      <c r="E6" s="152"/>
      <c r="F6" s="152"/>
    </row>
    <row r="7" spans="1:6">
      <c r="A7" s="33" t="s">
        <v>77</v>
      </c>
      <c r="B7" s="77">
        <v>55125.771142299986</v>
      </c>
      <c r="C7" s="77">
        <v>71225.012175039461</v>
      </c>
      <c r="D7" s="77">
        <v>76371.477655304669</v>
      </c>
      <c r="E7" s="152"/>
      <c r="F7" s="152"/>
    </row>
    <row r="8" spans="1:6">
      <c r="A8" s="9" t="s">
        <v>78</v>
      </c>
      <c r="B8" s="61">
        <f>SUM(B4:B7)</f>
        <v>103625.74424914383</v>
      </c>
      <c r="C8" s="61">
        <f t="shared" ref="C8:D8" si="0">SUM(C4:C7)</f>
        <v>125389.09042782278</v>
      </c>
      <c r="D8" s="61">
        <f t="shared" si="0"/>
        <v>128179.49430854102</v>
      </c>
      <c r="E8" s="152"/>
      <c r="F8" s="152"/>
    </row>
    <row r="9" spans="1:6" ht="8.25" customHeight="1">
      <c r="A9" s="20"/>
      <c r="B9" s="20"/>
      <c r="C9" s="20"/>
      <c r="D9" s="20"/>
      <c r="E9" s="152"/>
      <c r="F9" s="152"/>
    </row>
    <row r="10" spans="1:6">
      <c r="A10" s="6" t="s">
        <v>79</v>
      </c>
      <c r="B10" s="54">
        <v>2021</v>
      </c>
      <c r="C10" s="54">
        <v>2022</v>
      </c>
      <c r="D10" s="54">
        <v>2023</v>
      </c>
      <c r="E10" s="152"/>
      <c r="F10" s="152"/>
    </row>
    <row r="11" spans="1:6" ht="6.75" customHeight="1">
      <c r="A11" s="153"/>
      <c r="B11" s="153"/>
      <c r="C11" s="153"/>
      <c r="D11" s="153"/>
      <c r="E11" s="152"/>
      <c r="F11" s="152"/>
    </row>
    <row r="12" spans="1:6">
      <c r="A12" s="33" t="s">
        <v>5</v>
      </c>
      <c r="B12" s="78">
        <v>6936.5324375597629</v>
      </c>
      <c r="C12" s="78">
        <v>7738.818020524961</v>
      </c>
      <c r="D12" s="78">
        <v>8825.2632017237047</v>
      </c>
      <c r="E12" s="152"/>
      <c r="F12" s="152"/>
    </row>
    <row r="13" spans="1:6">
      <c r="A13" s="33" t="s">
        <v>3</v>
      </c>
      <c r="B13" s="78">
        <v>2905.0412579999997</v>
      </c>
      <c r="C13" s="78">
        <v>4952.7672579999999</v>
      </c>
      <c r="D13" s="78">
        <v>6122.7672579999999</v>
      </c>
      <c r="E13" s="152"/>
      <c r="F13" s="152"/>
    </row>
    <row r="14" spans="1:6">
      <c r="A14" s="33" t="s">
        <v>2</v>
      </c>
      <c r="B14" s="78">
        <v>3730.7340515599999</v>
      </c>
      <c r="C14" s="78">
        <v>4165.5403175800002</v>
      </c>
      <c r="D14" s="78">
        <v>5101.2769130439829</v>
      </c>
      <c r="E14" s="152"/>
      <c r="F14" s="152"/>
    </row>
    <row r="15" spans="1:6">
      <c r="A15" s="33" t="s">
        <v>0</v>
      </c>
      <c r="B15" s="78">
        <v>1050</v>
      </c>
      <c r="C15" s="78">
        <v>1352</v>
      </c>
      <c r="D15" s="78">
        <v>1050</v>
      </c>
      <c r="E15" s="152"/>
      <c r="F15" s="152"/>
    </row>
    <row r="16" spans="1:6">
      <c r="A16" s="33" t="s">
        <v>80</v>
      </c>
      <c r="B16" s="78">
        <v>81059.502256505803</v>
      </c>
      <c r="C16" s="78">
        <v>95856.343195861802</v>
      </c>
      <c r="D16" s="78">
        <v>97362.846884282699</v>
      </c>
      <c r="E16" s="152"/>
      <c r="F16" s="152"/>
    </row>
    <row r="17" spans="1:6">
      <c r="A17" s="33" t="s">
        <v>81</v>
      </c>
      <c r="B17" s="78">
        <v>7943.9342455182386</v>
      </c>
      <c r="C17" s="78">
        <v>11323.62163585601</v>
      </c>
      <c r="D17" s="78">
        <v>9717.3400514906443</v>
      </c>
      <c r="E17" s="152"/>
      <c r="F17" s="152"/>
    </row>
    <row r="18" spans="1:6">
      <c r="A18" s="9" t="s">
        <v>78</v>
      </c>
      <c r="B18" s="46">
        <f>SUM(B12:B17)</f>
        <v>103625.7442491438</v>
      </c>
      <c r="C18" s="46">
        <f>SUM(C12:C17)</f>
        <v>125389.09042782277</v>
      </c>
      <c r="D18" s="46">
        <f>SUM(D12:D17)</f>
        <v>128179.49430854103</v>
      </c>
      <c r="E18" s="152"/>
      <c r="F18" s="152"/>
    </row>
    <row r="19" spans="1:6" ht="5.25" customHeight="1">
      <c r="A19" s="9"/>
      <c r="B19" s="79"/>
      <c r="C19" s="79"/>
      <c r="D19" s="79"/>
      <c r="E19" s="152"/>
      <c r="F19" s="152"/>
    </row>
    <row r="20" spans="1:6">
      <c r="A20" s="6" t="s">
        <v>82</v>
      </c>
      <c r="B20" s="54">
        <v>2021</v>
      </c>
      <c r="C20" s="54">
        <v>2022</v>
      </c>
      <c r="D20" s="54">
        <v>2023</v>
      </c>
      <c r="E20" s="152"/>
      <c r="F20" s="152"/>
    </row>
    <row r="21" spans="1:6" ht="4.5" customHeight="1">
      <c r="A21" s="153"/>
      <c r="B21" s="153"/>
      <c r="C21" s="153"/>
      <c r="D21" s="153"/>
      <c r="E21" s="152"/>
      <c r="F21" s="152"/>
    </row>
    <row r="22" spans="1:6">
      <c r="A22" s="33" t="s">
        <v>83</v>
      </c>
      <c r="B22" s="78">
        <v>322.52519173999997</v>
      </c>
      <c r="C22" s="78">
        <v>424.92278039707554</v>
      </c>
      <c r="D22" s="78">
        <v>470.04477544269002</v>
      </c>
      <c r="E22" s="152"/>
      <c r="F22" s="152"/>
    </row>
    <row r="23" spans="1:6">
      <c r="A23" s="33" t="s">
        <v>84</v>
      </c>
      <c r="B23" s="78">
        <v>16.051306</v>
      </c>
      <c r="C23" s="78">
        <v>17.95546791958493</v>
      </c>
      <c r="D23" s="78">
        <v>19.171583596467183</v>
      </c>
      <c r="E23" s="152"/>
      <c r="F23" s="152"/>
    </row>
    <row r="24" spans="1:6">
      <c r="A24" s="33" t="s">
        <v>85</v>
      </c>
      <c r="B24" s="78">
        <v>479.67037000000005</v>
      </c>
      <c r="C24" s="78">
        <v>536.5735311824742</v>
      </c>
      <c r="D24" s="78">
        <v>572.91541244079099</v>
      </c>
      <c r="E24" s="152"/>
      <c r="F24" s="152"/>
    </row>
    <row r="25" spans="1:6">
      <c r="A25" s="33" t="s">
        <v>86</v>
      </c>
      <c r="B25" s="78">
        <v>211.61796987511204</v>
      </c>
      <c r="C25" s="78">
        <v>382.70079370238659</v>
      </c>
      <c r="D25" s="78">
        <v>441.4710102883671</v>
      </c>
      <c r="E25" s="152"/>
      <c r="F25" s="152"/>
    </row>
    <row r="26" spans="1:6">
      <c r="A26" s="33" t="s">
        <v>87</v>
      </c>
      <c r="B26" s="78">
        <v>144.599378</v>
      </c>
      <c r="C26" s="78">
        <v>161.75316157270535</v>
      </c>
      <c r="D26" s="78">
        <v>172.70862964821416</v>
      </c>
      <c r="E26" s="152"/>
      <c r="F26" s="152"/>
    </row>
    <row r="27" spans="1:6">
      <c r="A27" s="33" t="s">
        <v>88</v>
      </c>
      <c r="B27" s="78">
        <v>9168.3952051000451</v>
      </c>
      <c r="C27" s="78">
        <v>19257.970106052053</v>
      </c>
      <c r="D27" s="78">
        <v>22759.061986101715</v>
      </c>
      <c r="E27" s="152"/>
      <c r="F27" s="152"/>
    </row>
    <row r="28" spans="1:6">
      <c r="A28" s="33" t="s">
        <v>89</v>
      </c>
      <c r="B28" s="78">
        <v>12809.77929781258</v>
      </c>
      <c r="C28" s="78">
        <v>13945.580742766208</v>
      </c>
      <c r="D28" s="78">
        <v>10749.45854945762</v>
      </c>
      <c r="E28" s="152"/>
      <c r="F28" s="152"/>
    </row>
    <row r="29" spans="1:6">
      <c r="A29" s="33" t="s">
        <v>90</v>
      </c>
      <c r="B29" s="78">
        <v>3909.8219803220582</v>
      </c>
      <c r="C29" s="78">
        <v>4259.5248978366853</v>
      </c>
      <c r="D29" s="78">
        <v>4610.3908649884124</v>
      </c>
      <c r="E29" s="152"/>
      <c r="F29" s="152"/>
    </row>
    <row r="30" spans="1:6">
      <c r="A30" s="33" t="s">
        <v>91</v>
      </c>
      <c r="B30" s="78">
        <v>453.78153609585979</v>
      </c>
      <c r="C30" s="78">
        <v>507.61351218830305</v>
      </c>
      <c r="D30" s="78">
        <v>541.99394452981369</v>
      </c>
      <c r="E30" s="152"/>
      <c r="F30" s="152"/>
    </row>
    <row r="31" spans="1:6">
      <c r="A31" s="33" t="s">
        <v>92</v>
      </c>
      <c r="B31" s="78">
        <v>584.05515100000002</v>
      </c>
      <c r="C31" s="78">
        <v>689.72699999999998</v>
      </c>
      <c r="D31" s="78">
        <v>735.81492390948233</v>
      </c>
      <c r="E31" s="152"/>
      <c r="F31" s="152"/>
    </row>
    <row r="32" spans="1:6">
      <c r="A32" s="33" t="s">
        <v>93</v>
      </c>
      <c r="B32" s="78">
        <v>49.259194000000001</v>
      </c>
      <c r="C32" s="78">
        <v>55.102798339998664</v>
      </c>
      <c r="D32" s="78">
        <v>58.834885813378349</v>
      </c>
      <c r="E32" s="152"/>
      <c r="F32" s="152"/>
    </row>
    <row r="33" spans="1:6">
      <c r="A33" s="33" t="s">
        <v>94</v>
      </c>
      <c r="B33" s="78">
        <v>594.0676269999999</v>
      </c>
      <c r="C33" s="78">
        <v>702.95206034009232</v>
      </c>
      <c r="D33" s="78">
        <v>748.70128113512419</v>
      </c>
      <c r="E33" s="152"/>
      <c r="F33" s="152"/>
    </row>
    <row r="34" spans="1:6">
      <c r="A34" s="33" t="s">
        <v>95</v>
      </c>
      <c r="B34" s="78">
        <v>39038.629796941183</v>
      </c>
      <c r="C34" s="78">
        <v>42154.004221514093</v>
      </c>
      <c r="D34" s="78">
        <v>45715.493774438255</v>
      </c>
      <c r="E34" s="152"/>
      <c r="F34" s="152"/>
    </row>
    <row r="35" spans="1:6">
      <c r="A35" s="33" t="s">
        <v>96</v>
      </c>
      <c r="B35" s="78">
        <v>9330.8016046639041</v>
      </c>
      <c r="C35" s="78">
        <v>7382.374475618728</v>
      </c>
      <c r="D35" s="78">
        <v>2544.9999532561692</v>
      </c>
      <c r="E35" s="152"/>
      <c r="F35" s="152"/>
    </row>
    <row r="36" spans="1:6">
      <c r="A36" s="33" t="s">
        <v>97</v>
      </c>
      <c r="B36" s="78">
        <v>15778.110383711502</v>
      </c>
      <c r="C36" s="78">
        <v>17753.817781164274</v>
      </c>
      <c r="D36" s="78">
        <v>19426.251460409185</v>
      </c>
      <c r="E36" s="152"/>
      <c r="F36" s="152"/>
    </row>
    <row r="37" spans="1:6">
      <c r="A37" s="33" t="s">
        <v>98</v>
      </c>
      <c r="B37" s="78">
        <v>7169.2355780615917</v>
      </c>
      <c r="C37" s="78">
        <v>11598.517097228107</v>
      </c>
      <c r="D37" s="78">
        <v>12178.481273085323</v>
      </c>
      <c r="E37" s="152"/>
      <c r="F37" s="152"/>
    </row>
    <row r="38" spans="1:6">
      <c r="A38" s="33" t="s">
        <v>99</v>
      </c>
      <c r="B38" s="78">
        <v>3565.3426788199999</v>
      </c>
      <c r="C38" s="78">
        <v>5558</v>
      </c>
      <c r="D38" s="78">
        <v>6433.7000000000007</v>
      </c>
      <c r="E38" s="152"/>
      <c r="F38" s="152"/>
    </row>
    <row r="39" spans="1:6">
      <c r="A39" s="9" t="s">
        <v>78</v>
      </c>
      <c r="B39" s="46">
        <f>SUM(B22:B38)</f>
        <v>103625.74424914384</v>
      </c>
      <c r="C39" s="46">
        <f>SUM(C22:C38)</f>
        <v>125389.09042782277</v>
      </c>
      <c r="D39" s="46">
        <f>SUM(D22:D38)</f>
        <v>128179.49430854099</v>
      </c>
      <c r="E39" s="152"/>
      <c r="F39" s="152"/>
    </row>
    <row r="40" spans="1:6">
      <c r="A40" s="9"/>
      <c r="B40" s="79"/>
      <c r="C40" s="79"/>
      <c r="D40" s="79"/>
      <c r="E40" s="152"/>
      <c r="F40" s="152"/>
    </row>
    <row r="41" spans="1:6">
      <c r="A41" s="9" t="s">
        <v>100</v>
      </c>
      <c r="B41" s="80">
        <v>3.2052493719966012E-2</v>
      </c>
      <c r="C41" s="80">
        <v>3.4671095153842944E-2</v>
      </c>
      <c r="D41" s="80">
        <v>3.3194421281944997E-2</v>
      </c>
      <c r="E41" s="152"/>
      <c r="F41" s="152"/>
    </row>
    <row r="42" spans="1:6" ht="3.75" customHeight="1">
      <c r="A42" s="17"/>
      <c r="B42" s="17"/>
      <c r="C42" s="17"/>
      <c r="D42" s="17"/>
      <c r="E42" s="152"/>
      <c r="F42" s="152"/>
    </row>
    <row r="43" spans="1:6">
      <c r="A43" s="154"/>
      <c r="B43" s="154"/>
      <c r="C43" s="154"/>
      <c r="D43" s="154"/>
      <c r="E43" s="152"/>
      <c r="F43" s="152"/>
    </row>
    <row r="44" spans="1:6">
      <c r="A44" s="152"/>
      <c r="B44" s="152"/>
      <c r="C44" s="152"/>
      <c r="D44" s="152"/>
      <c r="E44" s="152"/>
      <c r="F44" s="152"/>
    </row>
    <row r="45" spans="1:6">
      <c r="A45" s="152"/>
      <c r="B45" s="152"/>
      <c r="C45" s="152"/>
      <c r="D45" s="152"/>
      <c r="E45" s="152"/>
      <c r="F45" s="1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E20"/>
  <sheetViews>
    <sheetView workbookViewId="0">
      <selection activeCell="F26" sqref="F26"/>
    </sheetView>
  </sheetViews>
  <sheetFormatPr defaultRowHeight="15"/>
  <cols>
    <col min="1" max="1" width="39.42578125" style="1" customWidth="1"/>
    <col min="2" max="3" width="15.140625" style="1" bestFit="1" customWidth="1"/>
    <col min="4" max="16384" width="9.140625" style="1"/>
  </cols>
  <sheetData>
    <row r="1" spans="1:5" ht="8.25" customHeight="1">
      <c r="A1" s="20"/>
      <c r="B1" s="20"/>
      <c r="C1" s="20"/>
      <c r="D1" s="20"/>
      <c r="E1" s="20"/>
    </row>
    <row r="2" spans="1:5" ht="27">
      <c r="A2" s="5" t="s">
        <v>51</v>
      </c>
      <c r="B2" s="128" t="s">
        <v>388</v>
      </c>
      <c r="C2" s="128" t="s">
        <v>491</v>
      </c>
      <c r="D2" s="128" t="s">
        <v>103</v>
      </c>
      <c r="E2" s="128" t="s">
        <v>104</v>
      </c>
    </row>
    <row r="3" spans="1:5" ht="8.25" customHeight="1">
      <c r="A3" s="17"/>
      <c r="B3" s="17"/>
      <c r="C3" s="17"/>
      <c r="D3" s="17"/>
      <c r="E3" s="17"/>
    </row>
    <row r="4" spans="1:5">
      <c r="A4" s="33" t="s">
        <v>105</v>
      </c>
      <c r="B4" s="78">
        <v>521466</v>
      </c>
      <c r="C4" s="78">
        <v>533958.70000000007</v>
      </c>
      <c r="D4" s="78">
        <v>12492.70000000007</v>
      </c>
      <c r="E4" s="32">
        <v>2.3956883094967019</v>
      </c>
    </row>
    <row r="5" spans="1:5">
      <c r="A5" s="33" t="s">
        <v>106</v>
      </c>
      <c r="B5" s="78">
        <v>385374</v>
      </c>
      <c r="C5" s="78">
        <v>402162.4</v>
      </c>
      <c r="D5" s="78">
        <v>16788.400000000023</v>
      </c>
      <c r="E5" s="32">
        <v>4.3563914534971326</v>
      </c>
    </row>
    <row r="6" spans="1:5">
      <c r="A6" s="33" t="s">
        <v>107</v>
      </c>
      <c r="B6" s="78">
        <v>38498.9</v>
      </c>
      <c r="C6" s="78">
        <v>36207.4</v>
      </c>
      <c r="D6" s="78">
        <v>-2291.5</v>
      </c>
      <c r="E6" s="32">
        <v>-5.9521181124655538</v>
      </c>
    </row>
    <row r="7" spans="1:5">
      <c r="A7" s="33" t="s">
        <v>108</v>
      </c>
      <c r="B7" s="78">
        <v>71362.399999999994</v>
      </c>
      <c r="C7" s="78">
        <v>63820.1</v>
      </c>
      <c r="D7" s="78">
        <v>-7542.2999999999956</v>
      </c>
      <c r="E7" s="32">
        <v>-10.569011131912598</v>
      </c>
    </row>
    <row r="8" spans="1:5">
      <c r="A8" s="9" t="s">
        <v>109</v>
      </c>
      <c r="B8" s="46">
        <v>1016701.3</v>
      </c>
      <c r="C8" s="46">
        <v>1036148.6000000001</v>
      </c>
      <c r="D8" s="46">
        <v>19447.300000000047</v>
      </c>
      <c r="E8" s="79">
        <v>1.9127840202427304</v>
      </c>
    </row>
    <row r="9" spans="1:5">
      <c r="A9" s="33" t="s">
        <v>21</v>
      </c>
      <c r="B9" s="78">
        <v>51700</v>
      </c>
      <c r="C9" s="78">
        <v>66094.7</v>
      </c>
      <c r="D9" s="78">
        <v>14394.699999999997</v>
      </c>
      <c r="E9" s="32">
        <v>27.842746615087034</v>
      </c>
    </row>
    <row r="10" spans="1:5">
      <c r="A10" s="33" t="s">
        <v>492</v>
      </c>
      <c r="B10" s="78">
        <v>149517.20000000001</v>
      </c>
      <c r="C10" s="78">
        <v>137953.80000000002</v>
      </c>
      <c r="D10" s="78">
        <v>-11563.399999999994</v>
      </c>
      <c r="E10" s="32">
        <v>-7.7338259410957395</v>
      </c>
    </row>
    <row r="11" spans="1:5">
      <c r="A11" s="9" t="s">
        <v>24</v>
      </c>
      <c r="B11" s="46">
        <v>1217918.5</v>
      </c>
      <c r="C11" s="46">
        <v>1240197.1000000001</v>
      </c>
      <c r="D11" s="46">
        <v>22278.600000000093</v>
      </c>
      <c r="E11" s="79">
        <v>1.8292357000899484</v>
      </c>
    </row>
    <row r="12" spans="1:5">
      <c r="A12" s="33" t="s">
        <v>110</v>
      </c>
      <c r="B12" s="78">
        <v>65879.100000000006</v>
      </c>
      <c r="C12" s="78">
        <v>67764</v>
      </c>
      <c r="D12" s="78">
        <v>1884.8999999999942</v>
      </c>
      <c r="E12" s="32">
        <v>2.8611501978624387</v>
      </c>
    </row>
    <row r="13" spans="1:5">
      <c r="A13" s="33" t="s">
        <v>111</v>
      </c>
      <c r="B13" s="78">
        <v>1088863.5</v>
      </c>
      <c r="C13" s="78">
        <v>1096241.2</v>
      </c>
      <c r="D13" s="78">
        <v>7377.6999999999534</v>
      </c>
      <c r="E13" s="32">
        <v>0.67755967575366949</v>
      </c>
    </row>
    <row r="14" spans="1:5">
      <c r="A14" s="33" t="s">
        <v>112</v>
      </c>
      <c r="B14" s="78">
        <v>63175.9</v>
      </c>
      <c r="C14" s="78">
        <v>76191.8</v>
      </c>
      <c r="D14" s="78">
        <v>13015.900000000001</v>
      </c>
      <c r="E14" s="32">
        <v>20.602634865510417</v>
      </c>
    </row>
    <row r="15" spans="1:5">
      <c r="A15" s="9" t="s">
        <v>113</v>
      </c>
      <c r="B15" s="46">
        <v>1217918.5</v>
      </c>
      <c r="C15" s="46">
        <v>1240197.1000000001</v>
      </c>
      <c r="D15" s="46">
        <v>22278.600000000093</v>
      </c>
      <c r="E15" s="79">
        <v>1.8292357000899484</v>
      </c>
    </row>
    <row r="16" spans="1:5" ht="5.25" customHeight="1">
      <c r="A16" s="17"/>
      <c r="B16" s="17"/>
      <c r="C16" s="17"/>
      <c r="D16" s="17"/>
      <c r="E16" s="17"/>
    </row>
    <row r="17" spans="1:5" ht="15" customHeight="1">
      <c r="A17" s="81" t="s">
        <v>114</v>
      </c>
      <c r="B17" s="20"/>
      <c r="C17" s="20"/>
      <c r="D17" s="20"/>
      <c r="E17" s="20"/>
    </row>
    <row r="18" spans="1:5">
      <c r="A18" s="81" t="s">
        <v>514</v>
      </c>
      <c r="B18" s="81"/>
      <c r="C18" s="81"/>
      <c r="D18" s="81"/>
      <c r="E18" s="81"/>
    </row>
    <row r="19" spans="1:5">
      <c r="A19" s="81" t="s">
        <v>416</v>
      </c>
      <c r="B19" s="20"/>
      <c r="C19" s="20"/>
      <c r="D19" s="20"/>
      <c r="E19" s="20"/>
    </row>
    <row r="20" spans="1:5">
      <c r="A20" s="2"/>
      <c r="B20" s="2"/>
      <c r="C20" s="2"/>
      <c r="D20" s="2"/>
      <c r="E20" s="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9D0ED4FD3D5439EC81136330D2260" ma:contentTypeVersion="11" ma:contentTypeDescription="Create a new document." ma:contentTypeScope="" ma:versionID="667e190aed1bd0ec3c43ca53c7a3530e">
  <xsd:schema xmlns:xsd="http://www.w3.org/2001/XMLSchema" xmlns:xs="http://www.w3.org/2001/XMLSchema" xmlns:p="http://schemas.microsoft.com/office/2006/metadata/properties" xmlns:ns2="818fb9ed-338f-4575-a100-9f644d8b95a0" xmlns:ns3="f1489294-30c7-4206-8bdd-a8cb99dcb2d8" targetNamespace="http://schemas.microsoft.com/office/2006/metadata/properties" ma:root="true" ma:fieldsID="3581a55c6eb4e527db34a29c34496d09" ns2:_="" ns3:_="">
    <xsd:import namespace="818fb9ed-338f-4575-a100-9f644d8b95a0"/>
    <xsd:import namespace="f1489294-30c7-4206-8bdd-a8cb99dc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b9ed-338f-4575-a100-9f644d8b9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89294-30c7-4206-8bdd-a8cb99dc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1489294-30c7-4206-8bdd-a8cb99dcb2d8">
      <UserInfo>
        <DisplayName>Tómas Brynjólfsson</DisplayName>
        <AccountId>17</AccountId>
        <AccountType/>
      </UserInfo>
      <UserInfo>
        <DisplayName>Saga Guðmundsdóttir</DisplayName>
        <AccountId>79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768CF8-1848-47F7-A16A-266BD0006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fb9ed-338f-4575-a100-9f644d8b95a0"/>
    <ds:schemaRef ds:uri="f1489294-30c7-4206-8bdd-a8cb99dc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2C232F-D8E1-4DC6-A2B1-45DCC81C5D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19DC53-ED88-4DCA-990C-188B8F6B136A}">
  <ds:schemaRefs>
    <ds:schemaRef ds:uri="http://purl.org/dc/elements/1.1/"/>
    <ds:schemaRef ds:uri="818fb9ed-338f-4575-a100-9f644d8b95a0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1489294-30c7-4206-8bdd-a8cb99dcb2d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Töfluyfirlit</vt:lpstr>
      <vt:lpstr>3-1</vt:lpstr>
      <vt:lpstr>3-2</vt:lpstr>
      <vt:lpstr>3-3</vt:lpstr>
      <vt:lpstr>4-1</vt:lpstr>
      <vt:lpstr>4-2</vt:lpstr>
      <vt:lpstr>4-3</vt:lpstr>
      <vt:lpstr>4-4</vt:lpstr>
      <vt:lpstr>5_1-1</vt:lpstr>
      <vt:lpstr>5_1-2</vt:lpstr>
      <vt:lpstr>5_1-3</vt:lpstr>
      <vt:lpstr>5_1-4</vt:lpstr>
      <vt:lpstr>5_1-5</vt:lpstr>
      <vt:lpstr>5_4-1</vt:lpstr>
      <vt:lpstr>5_5-1</vt:lpstr>
      <vt:lpstr>5_6-1</vt:lpstr>
      <vt:lpstr>5_7-1</vt:lpstr>
      <vt:lpstr>6-1</vt:lpstr>
      <vt:lpstr>6-2</vt:lpstr>
      <vt:lpstr>6-3</vt:lpstr>
      <vt:lpstr>6-4</vt:lpstr>
      <vt:lpstr>6-5</vt:lpstr>
      <vt:lpstr>6-6</vt:lpstr>
      <vt:lpstr>6-7</vt:lpstr>
      <vt:lpstr>7-1</vt:lpstr>
      <vt:lpstr>7-2</vt:lpstr>
      <vt:lpstr>8-1</vt:lpstr>
      <vt:lpstr>8-2</vt:lpstr>
      <vt:lpstr>9_3-1</vt:lpstr>
      <vt:lpstr>9_4-1</vt:lpstr>
      <vt:lpstr>9_5-1</vt:lpstr>
      <vt:lpstr>11-1</vt:lpstr>
      <vt:lpstr>Afkoma_ríkissjóðs_breyting_frá_fjármálaáætlun_2022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Myndagögn með fjárlagafrumvarpi fyrir árið 2020</dc:title>
  <dc:creator/>
  <cp:lastModifiedBy/>
  <dcterms:created xsi:type="dcterms:W3CDTF">2019-09-06T20:47:57Z</dcterms:created>
  <dcterms:modified xsi:type="dcterms:W3CDTF">2022-09-11T21:05:44Z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0x0101001CD9D0ED4FD3D5439EC81136330D2260</vt:lpwstr>
  </property>
</Properties>
</file>