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2160" windowWidth="15360" windowHeight="8355"/>
  </bookViews>
  <sheets>
    <sheet name="Áætluð framlög 2005" sheetId="1" r:id="rId1"/>
  </sheets>
  <definedNames>
    <definedName name="_xlnm.Print_Area" localSheetId="0">'Áætluð framlög 2005'!$A$2:$R$112</definedName>
    <definedName name="_xlnm.Print_Titles" localSheetId="0">'Áætluð framlög 2005'!$1:$3</definedName>
  </definedNames>
  <calcPr calcId="125725" fullCalcOnLoad="1"/>
</workbook>
</file>

<file path=xl/calcChain.xml><?xml version="1.0" encoding="utf-8"?>
<calcChain xmlns="http://schemas.openxmlformats.org/spreadsheetml/2006/main">
  <c r="P110" i="1"/>
  <c r="K89"/>
  <c r="K90"/>
  <c r="K91"/>
  <c r="K92"/>
  <c r="K93"/>
  <c r="K94"/>
  <c r="K95"/>
  <c r="K96"/>
  <c r="K97"/>
  <c r="K98"/>
  <c r="K110" s="1"/>
  <c r="L89"/>
  <c r="L98" s="1"/>
  <c r="L110" s="1"/>
  <c r="L90"/>
  <c r="L91"/>
  <c r="L92"/>
  <c r="L93"/>
  <c r="L94"/>
  <c r="L95"/>
  <c r="L96"/>
  <c r="L97"/>
  <c r="M5"/>
  <c r="M89"/>
  <c r="M98" s="1"/>
  <c r="M110" s="1"/>
  <c r="M90"/>
  <c r="M91"/>
  <c r="M92"/>
  <c r="M93"/>
  <c r="M94"/>
  <c r="M95"/>
  <c r="M96"/>
  <c r="M97"/>
  <c r="N89"/>
  <c r="N90"/>
  <c r="N91"/>
  <c r="N92"/>
  <c r="N93"/>
  <c r="N94"/>
  <c r="N95"/>
  <c r="N96"/>
  <c r="N97"/>
  <c r="N98"/>
  <c r="N110" s="1"/>
  <c r="O89"/>
  <c r="O98" s="1"/>
  <c r="O110" s="1"/>
  <c r="O90"/>
  <c r="O91"/>
  <c r="O92"/>
  <c r="O93"/>
  <c r="O94"/>
  <c r="O95"/>
  <c r="O96"/>
  <c r="O97"/>
  <c r="Q89"/>
  <c r="Q90"/>
  <c r="Q91"/>
  <c r="Q92"/>
  <c r="Q93"/>
  <c r="Q94"/>
  <c r="Q95"/>
  <c r="Q96"/>
  <c r="Q97"/>
  <c r="Q98"/>
  <c r="Q110" s="1"/>
  <c r="R5"/>
  <c r="R89" s="1"/>
  <c r="R6"/>
  <c r="R90" s="1"/>
  <c r="R7"/>
  <c r="R8"/>
  <c r="R9"/>
  <c r="R10"/>
  <c r="R11"/>
  <c r="R12"/>
  <c r="R13"/>
  <c r="R91" s="1"/>
  <c r="R14"/>
  <c r="R15"/>
  <c r="R16"/>
  <c r="R17"/>
  <c r="R18"/>
  <c r="R19"/>
  <c r="R20"/>
  <c r="R21"/>
  <c r="R22"/>
  <c r="R23"/>
  <c r="R24"/>
  <c r="R25"/>
  <c r="R26"/>
  <c r="R27"/>
  <c r="R92"/>
  <c r="R28"/>
  <c r="R29"/>
  <c r="R93" s="1"/>
  <c r="R30"/>
  <c r="R31"/>
  <c r="R32"/>
  <c r="R33"/>
  <c r="R34"/>
  <c r="R35"/>
  <c r="R36"/>
  <c r="R37"/>
  <c r="R38"/>
  <c r="R94" s="1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95"/>
  <c r="R61"/>
  <c r="R62"/>
  <c r="R63"/>
  <c r="R64"/>
  <c r="R65"/>
  <c r="R66"/>
  <c r="R67"/>
  <c r="R68"/>
  <c r="R69"/>
  <c r="R96"/>
  <c r="R70"/>
  <c r="R71"/>
  <c r="R97" s="1"/>
  <c r="R72"/>
  <c r="R73"/>
  <c r="R74"/>
  <c r="R75"/>
  <c r="R76"/>
  <c r="R77"/>
  <c r="R78"/>
  <c r="R79"/>
  <c r="R80"/>
  <c r="R81"/>
  <c r="R82"/>
  <c r="R83"/>
  <c r="R103"/>
  <c r="R104"/>
  <c r="R105"/>
  <c r="R106"/>
  <c r="R107"/>
  <c r="R108"/>
  <c r="R109"/>
  <c r="J89"/>
  <c r="J90"/>
  <c r="J91"/>
  <c r="J92"/>
  <c r="J93"/>
  <c r="J94"/>
  <c r="J95"/>
  <c r="J96"/>
  <c r="J97"/>
  <c r="J98"/>
  <c r="J110" s="1"/>
  <c r="I89"/>
  <c r="I98" s="1"/>
  <c r="I110" s="1"/>
  <c r="I90"/>
  <c r="I91"/>
  <c r="I92"/>
  <c r="I93"/>
  <c r="I94"/>
  <c r="I95"/>
  <c r="I96"/>
  <c r="I97"/>
  <c r="H89"/>
  <c r="H90"/>
  <c r="H91"/>
  <c r="H92"/>
  <c r="H93"/>
  <c r="H94"/>
  <c r="H95"/>
  <c r="H96"/>
  <c r="H97"/>
  <c r="H98"/>
  <c r="H110" s="1"/>
  <c r="G89"/>
  <c r="G98" s="1"/>
  <c r="G110" s="1"/>
  <c r="G90"/>
  <c r="G91"/>
  <c r="G92"/>
  <c r="G93"/>
  <c r="G94"/>
  <c r="G95"/>
  <c r="G96"/>
  <c r="G97"/>
  <c r="F110"/>
  <c r="E89"/>
  <c r="E98" s="1"/>
  <c r="E110" s="1"/>
  <c r="E90"/>
  <c r="E91"/>
  <c r="E92"/>
  <c r="E93"/>
  <c r="E94"/>
  <c r="E95"/>
  <c r="E96"/>
  <c r="E97"/>
  <c r="D97"/>
  <c r="D96"/>
  <c r="D95"/>
  <c r="D94"/>
  <c r="D93"/>
  <c r="D92"/>
  <c r="D91"/>
  <c r="D89"/>
  <c r="O85"/>
  <c r="N85"/>
  <c r="K85"/>
  <c r="J85"/>
  <c r="I85"/>
  <c r="H85"/>
  <c r="D85"/>
  <c r="R85"/>
  <c r="E85"/>
  <c r="Q85"/>
  <c r="M85"/>
  <c r="L85"/>
  <c r="G85"/>
  <c r="D90"/>
  <c r="D98" s="1"/>
  <c r="R98" l="1"/>
  <c r="R110" s="1"/>
</calcChain>
</file>

<file path=xl/sharedStrings.xml><?xml version="1.0" encoding="utf-8"?>
<sst xmlns="http://schemas.openxmlformats.org/spreadsheetml/2006/main" count="123" uniqueCount="123">
  <si>
    <t>Lands-hluti</t>
  </si>
  <si>
    <t>Svf.nr.</t>
  </si>
  <si>
    <t>Skagabyggð</t>
  </si>
  <si>
    <t>Þingeyjarsveit</t>
  </si>
  <si>
    <t>Rangárþing ytra</t>
  </si>
  <si>
    <t>Skeiða- og Gnúpverjahreppur</t>
  </si>
  <si>
    <t>Bláskógabyggð</t>
  </si>
  <si>
    <t>Samtals</t>
  </si>
  <si>
    <t>Sveitarfélag</t>
  </si>
  <si>
    <t>Reykjavík</t>
  </si>
  <si>
    <t>Suðurnes</t>
  </si>
  <si>
    <t>Vesturland</t>
  </si>
  <si>
    <t>Vestfirðir</t>
  </si>
  <si>
    <t>Austurland</t>
  </si>
  <si>
    <t>Suðurland</t>
  </si>
  <si>
    <t>Norðurland vestra</t>
  </si>
  <si>
    <t>Norðurland eystra</t>
  </si>
  <si>
    <t>Sveitarfél. á höfuðborgarsv.</t>
  </si>
  <si>
    <t>Reglugerð nr. 113/2003</t>
  </si>
  <si>
    <t>Rgl.122/2003</t>
  </si>
  <si>
    <t>Rgl. 80/2001</t>
  </si>
  <si>
    <t>Hafnarfjarðarkaupstaður</t>
  </si>
  <si>
    <t>Reykjavíkurborg</t>
  </si>
  <si>
    <t>Kópavogsbær</t>
  </si>
  <si>
    <t>Fljótsdalshérað</t>
  </si>
  <si>
    <t>Sveitarfélagið Álftanes</t>
  </si>
  <si>
    <t>Húnavatnshreppur</t>
  </si>
  <si>
    <t>Skólabúðir að Reykjum</t>
  </si>
  <si>
    <t>Önnur framlög vegna yfirfærslu grsk.</t>
  </si>
  <si>
    <t>Sveitarfélagið Garður</t>
  </si>
  <si>
    <t>Sveitarfélagið Vogar</t>
  </si>
  <si>
    <t>Hvalfjarðarsveit</t>
  </si>
  <si>
    <t>Strandabyggð</t>
  </si>
  <si>
    <t>Fjallabyggð</t>
  </si>
  <si>
    <t>Langanesbyggð</t>
  </si>
  <si>
    <t>Flóahreppur</t>
  </si>
  <si>
    <t>Seltjarnarneskaupstaður</t>
  </si>
  <si>
    <t>Garðabær</t>
  </si>
  <si>
    <t>Mosfellsbær</t>
  </si>
  <si>
    <t>Kjósarhreppur</t>
  </si>
  <si>
    <t>Reykjanesbær</t>
  </si>
  <si>
    <t>Grindavíkurbær</t>
  </si>
  <si>
    <t>Sandgerðisbær</t>
  </si>
  <si>
    <t>Akraneskaupstaður</t>
  </si>
  <si>
    <t>Skorradalshreppur</t>
  </si>
  <si>
    <t>Borgarbyggð</t>
  </si>
  <si>
    <t>Grundarfjarðarbær</t>
  </si>
  <si>
    <t>Helgafellssveit</t>
  </si>
  <si>
    <t>Stykkishólmsbær</t>
  </si>
  <si>
    <t>Eyja- og Miklaholtshreppur</t>
  </si>
  <si>
    <t>Snæfellsbær</t>
  </si>
  <si>
    <t>Dalabyggð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</si>
  <si>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</si>
  <si>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</si>
  <si>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</si>
  <si>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</si>
  <si>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</si>
  <si>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</si>
  <si>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</si>
  <si>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</si>
  <si>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Bæjarhreppur</t>
  </si>
  <si>
    <t>Sveitarfélagið Skagafjörður</t>
  </si>
  <si>
    <t>Húnaþing vestra</t>
  </si>
  <si>
    <t xml:space="preserve">Blönduósbær </t>
  </si>
  <si>
    <t>Akrahreppur</t>
  </si>
  <si>
    <t>Akureyrarkaupstaður</t>
  </si>
  <si>
    <t>Dalvíkurbyggð</t>
  </si>
  <si>
    <t>Grímseyjarhreppur</t>
  </si>
  <si>
    <t>Arnarneshreppur</t>
  </si>
  <si>
    <t>Eyjafjarðarsveit</t>
  </si>
  <si>
    <t>Hörgárbyggð</t>
  </si>
  <si>
    <t>Svalbarðsstrandarhreppur</t>
  </si>
  <si>
    <t>Grýtubakkahreppur</t>
  </si>
  <si>
    <t>Skútustaðahreppur</t>
  </si>
  <si>
    <t>Aðaldælahreppur</t>
  </si>
  <si>
    <t>Tjörneshreppur</t>
  </si>
  <si>
    <t>Svalbarðshreppur</t>
  </si>
  <si>
    <t>Seyðisfjarðarkaupstaður</t>
  </si>
  <si>
    <t>Fjarðabyggð</t>
  </si>
  <si>
    <t>Vopnafjarðarhreppur</t>
  </si>
  <si>
    <t>Fljótsdalshreppur</t>
  </si>
  <si>
    <t>Borgarfjarðarhreppur</t>
  </si>
  <si>
    <t>Breiðdalshreppur</t>
  </si>
  <si>
    <t>Djúpavogshreppur</t>
  </si>
  <si>
    <t>Sveitarfélagið Hornafjörður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</si>
  <si>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</si>
  <si>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</si>
  <si>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</si>
  <si>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</si>
  <si>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</si>
  <si>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</si>
  <si>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Hrunamannahreppur</t>
  </si>
  <si>
    <t>Hveragerðisbær</t>
  </si>
  <si>
    <t>Sveitarfélagið Ölfus</t>
  </si>
  <si>
    <t>Grímsnes- og Grafningshreppur</t>
  </si>
  <si>
    <t>Áætlaður íbúafjöldi 1. des. 2006</t>
  </si>
  <si>
    <t>Norðurþing</t>
  </si>
  <si>
    <t>Sveitarfélagið Skagaströnd</t>
  </si>
  <si>
    <t>Rgl. 884/2007</t>
  </si>
  <si>
    <t>Endanleg útgjaldajöfnunar-framlög 13. gr.</t>
  </si>
  <si>
    <r>
      <t xml:space="preserve">Endanleg tekjujöfnunar-framlög   </t>
    </r>
    <r>
      <rPr>
        <b/>
        <sz val="8"/>
        <rFont val="Times New Roman"/>
        <family val="1"/>
      </rPr>
      <t xml:space="preserve">      </t>
    </r>
    <r>
      <rPr>
        <b/>
        <sz val="10"/>
        <rFont val="Times New Roman"/>
        <family val="1"/>
      </rPr>
      <t>12. gr.</t>
    </r>
  </si>
  <si>
    <t xml:space="preserve"> Endanleg fasteigna-skattsjöfnun </t>
  </si>
  <si>
    <t xml:space="preserve">Endanlegt aukaframlag 2007 </t>
  </si>
  <si>
    <t>Endanleg framlög vegna sérþarfa fatlaðra nemenda          4. gr.</t>
  </si>
  <si>
    <t>Endanleg framlög vegna nýbúafræðslu 5. gr.</t>
  </si>
  <si>
    <t>Almenn jöfnunarframlög til reksturs grunnskóla            3. gr.</t>
  </si>
  <si>
    <t>*Framlög til Reykjavíkurborgar samkvæmt reglugerð nr. 351/2002 eru á grundvelli samninga um rekstur sérskóla/sérdeilda, kennsluráðgjöf fyrir nýbúa í öðrum sveitarfélögum en Reykjavíkurborg, kennslu langveikra barna með lögheimlili utan Reykjavíkurborgar og ráðgjafar vegna blindra og sjónskertra barna.</t>
  </si>
  <si>
    <t>Endanleg framlög vegna sameininga      7. gr.</t>
  </si>
  <si>
    <t xml:space="preserve">Endanlegar greiðslur húsaleigubóta </t>
  </si>
  <si>
    <t>Aðrir</t>
  </si>
  <si>
    <t>Barnaverndarstofa</t>
  </si>
  <si>
    <t>Bændasamtök Íslands</t>
  </si>
  <si>
    <t>Skrifstofa Samb. ísl. svfél. Brussel</t>
  </si>
  <si>
    <t>Framlög  til  sérstakra verkefna              11. gr.</t>
  </si>
  <si>
    <t>Greiningar- og ráðgjafarstöð ríkisins</t>
  </si>
  <si>
    <t>Óhafið 31.12.06.</t>
  </si>
  <si>
    <t>Óhafið 31.12.07.</t>
  </si>
  <si>
    <t>Framlög alls</t>
  </si>
  <si>
    <t xml:space="preserve"> </t>
  </si>
  <si>
    <t>Landshlutar</t>
  </si>
  <si>
    <t>Rgl.973/2000</t>
  </si>
  <si>
    <t>Framlög vegna vatnsveitu-     framkvæmda   á lögbýlum</t>
  </si>
  <si>
    <t xml:space="preserve">                                   Reglugerð nr. 351/2002</t>
  </si>
</sst>
</file>

<file path=xl/styles.xml><?xml version="1.0" encoding="utf-8"?>
<styleSheet xmlns="http://schemas.openxmlformats.org/spreadsheetml/2006/main">
  <numFmts count="11">
    <numFmt numFmtId="169" formatCode="0000"/>
    <numFmt numFmtId="170" formatCode="@\ *."/>
    <numFmt numFmtId="171" formatCode="\ \ \ @"/>
    <numFmt numFmtId="172" formatCode="\ \ \ @\ *."/>
    <numFmt numFmtId="173" formatCode="\ \ \ \ \ \ @"/>
    <numFmt numFmtId="174" formatCode="\ \ \ \ \ \ @\ *."/>
    <numFmt numFmtId="175" formatCode="\ \ \ \ \ \ \ \ \ @"/>
    <numFmt numFmtId="176" formatCode="\ \ \ \ \ \ \ \ \ @\ *."/>
    <numFmt numFmtId="177" formatCode="#,##0\ &quot;kr.&quot;_);[Red]\(* #,##0\ &quot;kr.&quot;\)"/>
    <numFmt numFmtId="178" formatCode="#,##0\ \ ;[Red]\(* #,##0\ \)"/>
    <numFmt numFmtId="179" formatCode="#,##0\ \ ;\(* #,##0\ \)"/>
  </numFmts>
  <fonts count="25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b/>
      <sz val="10"/>
      <name val="Times"/>
      <family val="1"/>
    </font>
    <font>
      <sz val="10"/>
      <color indexed="8"/>
      <name val="Arial"/>
      <family val="2"/>
    </font>
    <font>
      <sz val="11"/>
      <name val="Optima"/>
    </font>
    <font>
      <b/>
      <sz val="10"/>
      <name val="Arial"/>
      <family val="2"/>
    </font>
    <font>
      <b/>
      <sz val="8"/>
      <name val="Times New Roman"/>
      <family val="1"/>
    </font>
    <font>
      <sz val="10"/>
      <name val="Geneva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8"/>
      <name val="Helvetica"/>
      <family val="2"/>
    </font>
    <font>
      <i/>
      <sz val="9"/>
      <name val="Geneva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sz val="10"/>
      <color indexed="8"/>
      <name val="Geneva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0">
    <xf numFmtId="0" fontId="0" fillId="0" borderId="0"/>
    <xf numFmtId="170" fontId="15" fillId="0" borderId="0" applyFont="0" applyFill="0" applyBorder="0" applyProtection="0">
      <alignment horizontal="centerContinuous"/>
    </xf>
    <xf numFmtId="171" fontId="15" fillId="0" borderId="0" applyFont="0" applyFill="0" applyBorder="0" applyAlignment="0" applyProtection="0"/>
    <xf numFmtId="172" fontId="15" fillId="0" borderId="0" applyFont="0" applyFill="0" applyBorder="0" applyProtection="0">
      <alignment horizontal="centerContinuous"/>
    </xf>
    <xf numFmtId="173" fontId="15" fillId="0" borderId="0" applyFont="0" applyFill="0" applyBorder="0" applyAlignment="0" applyProtection="0"/>
    <xf numFmtId="174" fontId="15" fillId="0" borderId="0" applyFont="0" applyFill="0" applyBorder="0" applyProtection="0">
      <alignment horizontal="centerContinuous"/>
    </xf>
    <xf numFmtId="175" fontId="15" fillId="0" borderId="0" applyFont="0" applyFill="0" applyBorder="0" applyAlignment="0" applyProtection="0"/>
    <xf numFmtId="176" fontId="15" fillId="0" borderId="0" applyFont="0" applyFill="0" applyBorder="0" applyProtection="0">
      <alignment horizontal="centerContinuous"/>
    </xf>
    <xf numFmtId="177" fontId="16" fillId="0" borderId="0" applyFont="0" applyFill="0" applyBorder="0" applyAlignment="0" applyProtection="0"/>
    <xf numFmtId="178" fontId="17" fillId="0" borderId="0"/>
    <xf numFmtId="0" fontId="6" fillId="0" borderId="0"/>
    <xf numFmtId="0" fontId="5" fillId="0" borderId="0"/>
    <xf numFmtId="3" fontId="9" fillId="0" borderId="0"/>
    <xf numFmtId="9" fontId="1" fillId="0" borderId="0" applyFont="0" applyFill="0" applyBorder="0" applyAlignment="0" applyProtection="0"/>
    <xf numFmtId="179" fontId="18" fillId="0" borderId="1" applyNumberFormat="0" applyFont="0" applyFill="0" applyAlignment="0" applyProtection="0"/>
    <xf numFmtId="178" fontId="15" fillId="0" borderId="2" applyNumberFormat="0" applyFont="0" applyFill="0" applyAlignment="0" applyProtection="0"/>
    <xf numFmtId="179" fontId="18" fillId="0" borderId="3" applyNumberFormat="0" applyFont="0" applyFill="0" applyAlignment="0" applyProtection="0"/>
    <xf numFmtId="179" fontId="18" fillId="0" borderId="4" applyNumberFormat="0" applyFont="0" applyFill="0" applyAlignment="0" applyProtection="0"/>
    <xf numFmtId="0" fontId="19" fillId="0" borderId="5" applyNumberFormat="0" applyFill="0" applyProtection="0">
      <alignment horizontal="centerContinuous"/>
    </xf>
    <xf numFmtId="178" fontId="20" fillId="0" borderId="0" applyNumberFormat="0" applyFill="0" applyBorder="0" applyProtection="0">
      <alignment horizontal="centerContinuous"/>
    </xf>
  </cellStyleXfs>
  <cellXfs count="98">
    <xf numFmtId="0" fontId="0" fillId="0" borderId="0" xfId="0"/>
    <xf numFmtId="0" fontId="3" fillId="2" borderId="0" xfId="0" applyFont="1" applyFill="1"/>
    <xf numFmtId="0" fontId="0" fillId="2" borderId="0" xfId="0" applyFill="1"/>
    <xf numFmtId="0" fontId="0" fillId="0" borderId="0" xfId="0" applyBorder="1"/>
    <xf numFmtId="1" fontId="5" fillId="0" borderId="0" xfId="11" applyNumberFormat="1" applyFont="1" applyFill="1" applyBorder="1" applyAlignment="1">
      <alignment horizontal="center" wrapText="1"/>
    </xf>
    <xf numFmtId="3" fontId="0" fillId="0" borderId="0" xfId="0" applyNumberFormat="1"/>
    <xf numFmtId="3" fontId="0" fillId="0" borderId="5" xfId="0" applyNumberFormat="1" applyBorder="1"/>
    <xf numFmtId="3" fontId="0" fillId="0" borderId="0" xfId="0" applyNumberFormat="1" applyBorder="1"/>
    <xf numFmtId="0" fontId="0" fillId="0" borderId="0" xfId="0" applyFill="1" applyBorder="1"/>
    <xf numFmtId="3" fontId="0" fillId="2" borderId="0" xfId="0" applyNumberFormat="1" applyFill="1"/>
    <xf numFmtId="3" fontId="0" fillId="0" borderId="6" xfId="0" applyNumberFormat="1" applyBorder="1"/>
    <xf numFmtId="0" fontId="0" fillId="0" borderId="0" xfId="0" applyAlignment="1">
      <alignment horizontal="center"/>
    </xf>
    <xf numFmtId="0" fontId="0" fillId="0" borderId="0" xfId="0" applyFill="1"/>
    <xf numFmtId="0" fontId="7" fillId="0" borderId="0" xfId="0" applyFont="1"/>
    <xf numFmtId="0" fontId="0" fillId="0" borderId="5" xfId="0" applyFill="1" applyBorder="1"/>
    <xf numFmtId="0" fontId="7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3" fontId="0" fillId="0" borderId="7" xfId="0" applyNumberFormat="1" applyBorder="1"/>
    <xf numFmtId="0" fontId="3" fillId="3" borderId="0" xfId="0" applyFont="1" applyFill="1"/>
    <xf numFmtId="0" fontId="0" fillId="3" borderId="0" xfId="0" applyFill="1"/>
    <xf numFmtId="3" fontId="0" fillId="3" borderId="0" xfId="0" applyNumberFormat="1" applyFill="1" applyBorder="1"/>
    <xf numFmtId="0" fontId="3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3" fontId="3" fillId="3" borderId="8" xfId="0" applyNumberFormat="1" applyFont="1" applyFill="1" applyBorder="1" applyAlignment="1">
      <alignment horizontal="center" wrapText="1"/>
    </xf>
    <xf numFmtId="3" fontId="0" fillId="0" borderId="7" xfId="0" applyNumberFormat="1" applyFill="1" applyBorder="1"/>
    <xf numFmtId="0" fontId="3" fillId="3" borderId="10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7" fillId="3" borderId="8" xfId="0" applyFont="1" applyFill="1" applyBorder="1"/>
    <xf numFmtId="3" fontId="2" fillId="0" borderId="0" xfId="0" applyNumberFormat="1" applyFont="1" applyBorder="1" applyAlignment="1">
      <alignment horizontal="right"/>
    </xf>
    <xf numFmtId="0" fontId="2" fillId="2" borderId="0" xfId="0" applyFont="1" applyFill="1"/>
    <xf numFmtId="0" fontId="2" fillId="3" borderId="0" xfId="0" applyFont="1" applyFill="1"/>
    <xf numFmtId="0" fontId="2" fillId="0" borderId="0" xfId="0" applyFont="1" applyBorder="1"/>
    <xf numFmtId="3" fontId="2" fillId="0" borderId="0" xfId="10" applyNumberFormat="1" applyFont="1" applyFill="1" applyBorder="1" applyAlignment="1"/>
    <xf numFmtId="3" fontId="2" fillId="0" borderId="0" xfId="0" applyNumberFormat="1" applyFont="1" applyBorder="1"/>
    <xf numFmtId="0" fontId="1" fillId="2" borderId="0" xfId="0" applyFont="1" applyFill="1"/>
    <xf numFmtId="0" fontId="10" fillId="0" borderId="0" xfId="0" applyFont="1"/>
    <xf numFmtId="3" fontId="10" fillId="0" borderId="0" xfId="0" applyNumberFormat="1" applyFont="1" applyBorder="1"/>
    <xf numFmtId="3" fontId="10" fillId="0" borderId="6" xfId="0" applyNumberFormat="1" applyFont="1" applyBorder="1"/>
    <xf numFmtId="0" fontId="7" fillId="0" borderId="0" xfId="0" applyFont="1" applyAlignment="1">
      <alignment horizontal="left"/>
    </xf>
    <xf numFmtId="0" fontId="2" fillId="0" borderId="0" xfId="0" applyFont="1"/>
    <xf numFmtId="3" fontId="2" fillId="0" borderId="6" xfId="0" applyNumberFormat="1" applyFont="1" applyBorder="1"/>
    <xf numFmtId="3" fontId="0" fillId="0" borderId="0" xfId="0" applyNumberFormat="1" applyFill="1" applyBorder="1"/>
    <xf numFmtId="0" fontId="11" fillId="0" borderId="0" xfId="0" applyFont="1" applyFill="1" applyBorder="1"/>
    <xf numFmtId="0" fontId="0" fillId="0" borderId="0" xfId="0" applyBorder="1" applyAlignment="1">
      <alignment horizontal="right"/>
    </xf>
    <xf numFmtId="3" fontId="10" fillId="0" borderId="0" xfId="0" applyNumberFormat="1" applyFont="1" applyFill="1" applyBorder="1"/>
    <xf numFmtId="0" fontId="10" fillId="0" borderId="0" xfId="0" applyFont="1" applyBorder="1"/>
    <xf numFmtId="3" fontId="1" fillId="0" borderId="0" xfId="0" applyNumberFormat="1" applyFont="1" applyBorder="1"/>
    <xf numFmtId="3" fontId="2" fillId="0" borderId="0" xfId="0" applyNumberFormat="1" applyFont="1"/>
    <xf numFmtId="3" fontId="0" fillId="0" borderId="0" xfId="0" applyNumberFormat="1" applyFill="1"/>
    <xf numFmtId="3" fontId="1" fillId="0" borderId="0" xfId="0" applyNumberFormat="1" applyFont="1" applyFill="1"/>
    <xf numFmtId="1" fontId="0" fillId="0" borderId="0" xfId="11" applyNumberFormat="1" applyFont="1" applyFill="1" applyBorder="1" applyAlignment="1">
      <alignment wrapText="1"/>
    </xf>
    <xf numFmtId="3" fontId="0" fillId="0" borderId="0" xfId="10" applyNumberFormat="1" applyFont="1" applyFill="1" applyBorder="1" applyAlignment="1"/>
    <xf numFmtId="1" fontId="0" fillId="0" borderId="0" xfId="11" applyNumberFormat="1" applyFont="1" applyFill="1" applyBorder="1" applyAlignment="1">
      <alignment horizontal="left" wrapText="1"/>
    </xf>
    <xf numFmtId="1" fontId="12" fillId="0" borderId="0" xfId="11" applyNumberFormat="1" applyFont="1" applyFill="1" applyBorder="1" applyAlignment="1">
      <alignment wrapText="1"/>
    </xf>
    <xf numFmtId="3" fontId="12" fillId="0" borderId="0" xfId="10" applyNumberFormat="1" applyFont="1" applyFill="1" applyBorder="1" applyAlignment="1"/>
    <xf numFmtId="1" fontId="12" fillId="0" borderId="0" xfId="11" applyNumberFormat="1" applyFont="1" applyFill="1" applyBorder="1" applyAlignment="1">
      <alignment horizontal="left" wrapText="1"/>
    </xf>
    <xf numFmtId="0" fontId="7" fillId="0" borderId="0" xfId="0" applyFont="1" applyBorder="1" applyAlignment="1">
      <alignment horizontal="right"/>
    </xf>
    <xf numFmtId="0" fontId="7" fillId="3" borderId="8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13" fillId="0" borderId="0" xfId="0" applyFont="1" applyBorder="1"/>
    <xf numFmtId="3" fontId="14" fillId="0" borderId="0" xfId="12" applyNumberFormat="1" applyFont="1" applyBorder="1"/>
    <xf numFmtId="3" fontId="2" fillId="0" borderId="0" xfId="13" applyNumberFormat="1" applyFont="1" applyFill="1"/>
    <xf numFmtId="3" fontId="2" fillId="0" borderId="0" xfId="10" applyNumberFormat="1" applyFont="1" applyFill="1" applyBorder="1"/>
    <xf numFmtId="3" fontId="2" fillId="0" borderId="0" xfId="13" applyNumberFormat="1" applyFont="1" applyFill="1" applyBorder="1"/>
    <xf numFmtId="3" fontId="0" fillId="0" borderId="8" xfId="0" applyNumberFormat="1" applyBorder="1"/>
    <xf numFmtId="0" fontId="7" fillId="0" borderId="0" xfId="0" applyFont="1" applyBorder="1"/>
    <xf numFmtId="0" fontId="0" fillId="0" borderId="8" xfId="0" applyBorder="1" applyAlignment="1">
      <alignment horizontal="center"/>
    </xf>
    <xf numFmtId="3" fontId="0" fillId="0" borderId="8" xfId="0" applyNumberFormat="1" applyFill="1" applyBorder="1"/>
    <xf numFmtId="3" fontId="2" fillId="0" borderId="8" xfId="0" applyNumberFormat="1" applyFont="1" applyBorder="1" applyAlignment="1">
      <alignment horizontal="right"/>
    </xf>
    <xf numFmtId="3" fontId="2" fillId="0" borderId="8" xfId="13" applyNumberFormat="1" applyFont="1" applyFill="1" applyBorder="1"/>
    <xf numFmtId="169" fontId="2" fillId="0" borderId="0" xfId="0" applyNumberFormat="1" applyFont="1" applyAlignment="1">
      <alignment horizontal="center"/>
    </xf>
    <xf numFmtId="169" fontId="2" fillId="0" borderId="0" xfId="0" applyNumberFormat="1" applyFont="1" applyFill="1" applyAlignment="1">
      <alignment horizontal="center"/>
    </xf>
    <xf numFmtId="0" fontId="2" fillId="0" borderId="0" xfId="0" applyFont="1" applyFill="1"/>
    <xf numFmtId="169" fontId="2" fillId="0" borderId="8" xfId="0" applyNumberFormat="1" applyFont="1" applyFill="1" applyBorder="1" applyAlignment="1">
      <alignment horizontal="center"/>
    </xf>
    <xf numFmtId="0" fontId="2" fillId="0" borderId="8" xfId="0" applyFont="1" applyFill="1" applyBorder="1"/>
    <xf numFmtId="3" fontId="12" fillId="0" borderId="8" xfId="10" applyNumberFormat="1" applyFont="1" applyFill="1" applyBorder="1" applyAlignment="1"/>
    <xf numFmtId="3" fontId="0" fillId="0" borderId="0" xfId="0" applyNumberFormat="1" applyFill="1" applyBorder="1" applyAlignment="1"/>
    <xf numFmtId="3" fontId="0" fillId="0" borderId="8" xfId="0" applyNumberFormat="1" applyFill="1" applyBorder="1" applyAlignment="1"/>
    <xf numFmtId="10" fontId="0" fillId="0" borderId="0" xfId="0" applyNumberFormat="1"/>
    <xf numFmtId="0" fontId="0" fillId="0" borderId="0" xfId="0" applyAlignment="1">
      <alignment horizontal="left"/>
    </xf>
    <xf numFmtId="0" fontId="0" fillId="2" borderId="0" xfId="0" applyFill="1" applyBorder="1"/>
    <xf numFmtId="1" fontId="21" fillId="0" borderId="0" xfId="0" applyNumberFormat="1" applyFont="1" applyAlignment="1">
      <alignment horizontal="center"/>
    </xf>
    <xf numFmtId="1" fontId="22" fillId="0" borderId="0" xfId="10" applyNumberFormat="1" applyFont="1" applyFill="1"/>
    <xf numFmtId="1" fontId="21" fillId="0" borderId="0" xfId="0" applyNumberFormat="1" applyFont="1" applyFill="1" applyAlignment="1">
      <alignment horizontal="center"/>
    </xf>
    <xf numFmtId="1" fontId="23" fillId="0" borderId="0" xfId="10" applyNumberFormat="1" applyFont="1" applyFill="1"/>
    <xf numFmtId="1" fontId="5" fillId="0" borderId="0" xfId="10" applyNumberFormat="1" applyFont="1" applyFill="1"/>
    <xf numFmtId="1" fontId="0" fillId="0" borderId="0" xfId="0" applyNumberFormat="1"/>
    <xf numFmtId="0" fontId="11" fillId="0" borderId="0" xfId="0" applyFont="1" applyBorder="1"/>
    <xf numFmtId="0" fontId="11" fillId="0" borderId="8" xfId="0" applyFont="1" applyFill="1" applyBorder="1"/>
    <xf numFmtId="3" fontId="1" fillId="0" borderId="8" xfId="0" applyNumberFormat="1" applyFont="1" applyBorder="1"/>
    <xf numFmtId="0" fontId="24" fillId="0" borderId="0" xfId="0" applyFont="1" applyFill="1" applyBorder="1" applyAlignment="1">
      <alignment horizontal="right"/>
    </xf>
    <xf numFmtId="3" fontId="10" fillId="0" borderId="8" xfId="0" applyNumberFormat="1" applyFont="1" applyBorder="1"/>
    <xf numFmtId="3" fontId="2" fillId="0" borderId="8" xfId="0" applyNumberFormat="1" applyFont="1" applyBorder="1"/>
    <xf numFmtId="3" fontId="0" fillId="0" borderId="12" xfId="0" applyNumberFormat="1" applyBorder="1"/>
    <xf numFmtId="3" fontId="10" fillId="0" borderId="12" xfId="0" applyNumberFormat="1" applyFont="1" applyBorder="1"/>
    <xf numFmtId="0" fontId="7" fillId="3" borderId="8" xfId="0" applyFont="1" applyFill="1" applyBorder="1" applyAlignment="1">
      <alignment horizontal="center"/>
    </xf>
  </cellXfs>
  <cellStyles count="20">
    <cellStyle name="Inndráttur 0 ..." xfId="1"/>
    <cellStyle name="Inndráttur 3" xfId="2"/>
    <cellStyle name="Inndráttur 3 ..." xfId="3"/>
    <cellStyle name="Inndráttur 6" xfId="4"/>
    <cellStyle name="Inndráttur 6 ..." xfId="5"/>
    <cellStyle name="Inndráttur 9" xfId="6"/>
    <cellStyle name="Inndráttur 9 ..." xfId="7"/>
    <cellStyle name="Krónur" xfId="8"/>
    <cellStyle name="Millifyrirsögn" xfId="9"/>
    <cellStyle name="Normal" xfId="0" builtinId="0"/>
    <cellStyle name="Normal_Sheet1" xfId="10"/>
    <cellStyle name="Normal_Sheet1_1" xfId="11"/>
    <cellStyle name="Normal_Till.  I að úthl. stofnframl. árið 2002 fleiri en 2000 íb." xfId="12"/>
    <cellStyle name="Percent" xfId="13" builtinId="5"/>
    <cellStyle name="Samtala" xfId="14"/>
    <cellStyle name="Samtala - lokaniðurst." xfId="15"/>
    <cellStyle name="Samtala - undirstr" xfId="16"/>
    <cellStyle name="Samtala - yfirstr." xfId="17"/>
    <cellStyle name="Yfirskrift" xfId="18"/>
    <cellStyle name="Yfirskrift - millistærð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65"/>
  <sheetViews>
    <sheetView tabSelected="1" topLeftCell="T2" workbookViewId="0">
      <pane xSplit="4350" ySplit="1965" topLeftCell="C1" activePane="bottomRight"/>
      <selection pane="topRight" activeCell="I2" sqref="I2:K2"/>
      <selection pane="bottomLeft" activeCell="V101" sqref="V101"/>
      <selection pane="bottomRight" activeCell="G103" sqref="G103"/>
    </sheetView>
  </sheetViews>
  <sheetFormatPr defaultRowHeight="12.75"/>
  <cols>
    <col min="1" max="1" width="5.42578125" customWidth="1"/>
    <col min="2" max="2" width="5.5703125" customWidth="1"/>
    <col min="3" max="3" width="26.5703125" customWidth="1"/>
    <col min="4" max="4" width="8" customWidth="1"/>
    <col min="5" max="5" width="11.42578125" customWidth="1"/>
    <col min="6" max="6" width="10.85546875" customWidth="1"/>
    <col min="7" max="7" width="12.7109375" bestFit="1" customWidth="1"/>
    <col min="8" max="8" width="13.140625" style="37" customWidth="1"/>
    <col min="9" max="9" width="17.85546875" customWidth="1"/>
    <col min="10" max="10" width="12.85546875" customWidth="1"/>
    <col min="11" max="11" width="12.5703125" customWidth="1"/>
    <col min="12" max="12" width="11.7109375" customWidth="1"/>
    <col min="13" max="13" width="12.42578125" customWidth="1"/>
    <col min="14" max="14" width="15.140625" customWidth="1"/>
    <col min="15" max="15" width="12.7109375" bestFit="1" customWidth="1"/>
    <col min="16" max="17" width="12.7109375" customWidth="1"/>
    <col min="18" max="18" width="13.85546875" style="5" bestFit="1" customWidth="1"/>
    <col min="20" max="20" width="6" customWidth="1"/>
    <col min="21" max="21" width="15.140625" style="3" customWidth="1"/>
    <col min="22" max="22" width="12.7109375" style="3" bestFit="1" customWidth="1"/>
    <col min="23" max="23" width="10.140625" style="3" bestFit="1" customWidth="1"/>
  </cols>
  <sheetData>
    <row r="1" spans="1:23" s="2" customFormat="1">
      <c r="A1" s="1"/>
      <c r="D1" s="31"/>
      <c r="H1" s="36"/>
      <c r="R1" s="9"/>
      <c r="U1" s="82"/>
      <c r="V1" s="82"/>
      <c r="W1" s="82"/>
    </row>
    <row r="2" spans="1:23" s="12" customFormat="1" ht="18.75" customHeight="1" thickBot="1">
      <c r="A2" s="18"/>
      <c r="B2" s="19"/>
      <c r="C2" s="19"/>
      <c r="D2" s="32"/>
      <c r="E2" s="97" t="s">
        <v>18</v>
      </c>
      <c r="F2" s="97"/>
      <c r="G2" s="97"/>
      <c r="H2" s="97"/>
      <c r="I2" s="97" t="s">
        <v>122</v>
      </c>
      <c r="J2" s="97"/>
      <c r="K2" s="97"/>
      <c r="L2" s="59"/>
      <c r="M2" s="59"/>
      <c r="N2" s="29" t="s">
        <v>19</v>
      </c>
      <c r="O2" s="29" t="s">
        <v>20</v>
      </c>
      <c r="P2" s="29" t="s">
        <v>120</v>
      </c>
      <c r="Q2" s="29" t="s">
        <v>98</v>
      </c>
      <c r="R2" s="20"/>
      <c r="U2" s="8"/>
      <c r="V2" s="8"/>
      <c r="W2" s="8"/>
    </row>
    <row r="3" spans="1:23" s="8" customFormat="1" ht="54" customHeight="1" thickBot="1">
      <c r="A3" s="21" t="s">
        <v>0</v>
      </c>
      <c r="B3" s="22" t="s">
        <v>1</v>
      </c>
      <c r="C3" s="22" t="s">
        <v>8</v>
      </c>
      <c r="D3" s="21" t="s">
        <v>95</v>
      </c>
      <c r="E3" s="27" t="s">
        <v>107</v>
      </c>
      <c r="F3" s="21" t="s">
        <v>113</v>
      </c>
      <c r="G3" s="21" t="s">
        <v>100</v>
      </c>
      <c r="H3" s="28" t="s">
        <v>99</v>
      </c>
      <c r="I3" s="23" t="s">
        <v>105</v>
      </c>
      <c r="J3" s="21" t="s">
        <v>103</v>
      </c>
      <c r="K3" s="21" t="s">
        <v>104</v>
      </c>
      <c r="L3" s="21" t="s">
        <v>27</v>
      </c>
      <c r="M3" s="21" t="s">
        <v>28</v>
      </c>
      <c r="N3" s="24" t="s">
        <v>108</v>
      </c>
      <c r="O3" s="24" t="s">
        <v>101</v>
      </c>
      <c r="P3" s="24" t="s">
        <v>121</v>
      </c>
      <c r="Q3" s="24" t="s">
        <v>102</v>
      </c>
      <c r="R3" s="25" t="s">
        <v>7</v>
      </c>
    </row>
    <row r="4" spans="1:23" ht="9" customHeight="1">
      <c r="B4" s="3"/>
      <c r="D4" s="33"/>
      <c r="E4" s="3"/>
      <c r="F4" s="3"/>
    </row>
    <row r="5" spans="1:23">
      <c r="A5" s="11">
        <v>1</v>
      </c>
      <c r="B5" s="72">
        <v>0</v>
      </c>
      <c r="C5" s="41" t="s">
        <v>22</v>
      </c>
      <c r="D5" s="56">
        <v>116446</v>
      </c>
      <c r="E5" s="43"/>
      <c r="F5" s="43"/>
      <c r="G5" s="50">
        <v>0</v>
      </c>
      <c r="H5" s="78">
        <v>7231831.8758672094</v>
      </c>
      <c r="I5" s="50">
        <v>0</v>
      </c>
      <c r="J5" s="5">
        <v>598056231</v>
      </c>
      <c r="K5" s="5">
        <v>7187807</v>
      </c>
      <c r="L5" s="12"/>
      <c r="M5" s="5">
        <f>8017184+2305453</f>
        <v>10322637</v>
      </c>
      <c r="N5" s="51">
        <v>434155277.39999998</v>
      </c>
      <c r="O5" s="5">
        <v>0</v>
      </c>
      <c r="P5" s="5"/>
      <c r="Q5" s="63">
        <v>0</v>
      </c>
      <c r="R5" s="5">
        <f t="shared" ref="R5:R71" si="0">SUM(E5:Q5)</f>
        <v>1056953784.2758672</v>
      </c>
      <c r="S5" s="88"/>
      <c r="T5" s="81"/>
      <c r="U5" s="83"/>
      <c r="V5" s="84"/>
      <c r="W5" s="7"/>
    </row>
    <row r="6" spans="1:23">
      <c r="A6" s="11">
        <v>2</v>
      </c>
      <c r="B6" s="72">
        <v>1000</v>
      </c>
      <c r="C6" s="41" t="s">
        <v>23</v>
      </c>
      <c r="D6" s="56">
        <v>27536</v>
      </c>
      <c r="E6" s="43"/>
      <c r="F6" s="43"/>
      <c r="G6" s="50">
        <v>0</v>
      </c>
      <c r="H6" s="78">
        <v>0</v>
      </c>
      <c r="I6" s="50">
        <v>107713352</v>
      </c>
      <c r="J6" s="5">
        <v>74740000</v>
      </c>
      <c r="K6" s="5">
        <v>9800000</v>
      </c>
      <c r="L6" s="5"/>
      <c r="M6" s="5"/>
      <c r="N6" s="51">
        <v>52824972.200000003</v>
      </c>
      <c r="O6" s="5">
        <v>0</v>
      </c>
      <c r="P6" s="5"/>
      <c r="Q6" s="63">
        <v>0</v>
      </c>
      <c r="R6" s="5">
        <f t="shared" si="0"/>
        <v>245078324.19999999</v>
      </c>
      <c r="S6" s="88"/>
      <c r="T6" s="81"/>
      <c r="U6" s="85"/>
      <c r="V6" s="84"/>
      <c r="W6" s="7"/>
    </row>
    <row r="7" spans="1:23">
      <c r="A7" s="11">
        <v>2</v>
      </c>
      <c r="B7" s="72">
        <v>1100</v>
      </c>
      <c r="C7" s="41" t="s">
        <v>36</v>
      </c>
      <c r="D7" s="56">
        <v>4467</v>
      </c>
      <c r="E7" s="43"/>
      <c r="F7" s="43"/>
      <c r="G7" s="50">
        <v>0</v>
      </c>
      <c r="H7" s="78">
        <v>26839825.509007808</v>
      </c>
      <c r="I7" s="50">
        <v>26499847</v>
      </c>
      <c r="J7" s="5">
        <v>16480000</v>
      </c>
      <c r="K7" s="5">
        <v>1200000</v>
      </c>
      <c r="L7" s="5"/>
      <c r="M7" s="5"/>
      <c r="N7" s="51">
        <v>5742889.2000000002</v>
      </c>
      <c r="O7" s="5">
        <v>0</v>
      </c>
      <c r="P7" s="5"/>
      <c r="Q7" s="63">
        <v>0</v>
      </c>
      <c r="R7" s="5">
        <f t="shared" si="0"/>
        <v>76762561.709007815</v>
      </c>
      <c r="S7" s="88"/>
      <c r="T7" s="81"/>
      <c r="U7" s="83"/>
      <c r="V7" s="84"/>
      <c r="W7" s="7"/>
    </row>
    <row r="8" spans="1:23">
      <c r="A8" s="11">
        <v>2</v>
      </c>
      <c r="B8" s="72">
        <v>1300</v>
      </c>
      <c r="C8" s="41" t="s">
        <v>37</v>
      </c>
      <c r="D8" s="56">
        <v>9529</v>
      </c>
      <c r="E8" s="43"/>
      <c r="F8" s="43"/>
      <c r="G8" s="50">
        <v>0</v>
      </c>
      <c r="H8" s="78">
        <v>4476692.6390626375</v>
      </c>
      <c r="I8" s="50">
        <v>46764831</v>
      </c>
      <c r="J8" s="5">
        <v>28180000</v>
      </c>
      <c r="K8" s="5">
        <v>4100000</v>
      </c>
      <c r="L8" s="5"/>
      <c r="M8" s="5"/>
      <c r="N8" s="51">
        <v>8617129.4000000004</v>
      </c>
      <c r="O8" s="5">
        <v>0</v>
      </c>
      <c r="P8" s="5"/>
      <c r="Q8" s="63">
        <v>0</v>
      </c>
      <c r="R8" s="5">
        <f t="shared" si="0"/>
        <v>92138653.039062649</v>
      </c>
      <c r="S8" s="88"/>
      <c r="T8" s="81"/>
      <c r="U8" s="83"/>
      <c r="V8" s="84"/>
      <c r="W8" s="7"/>
    </row>
    <row r="9" spans="1:23">
      <c r="A9" s="11">
        <v>2</v>
      </c>
      <c r="B9" s="72">
        <v>1400</v>
      </c>
      <c r="C9" s="41" t="s">
        <v>21</v>
      </c>
      <c r="D9" s="56">
        <v>23674</v>
      </c>
      <c r="E9" s="43"/>
      <c r="F9" s="43"/>
      <c r="G9" s="50">
        <v>0</v>
      </c>
      <c r="H9" s="78">
        <v>0</v>
      </c>
      <c r="I9" s="50">
        <v>362134912</v>
      </c>
      <c r="J9" s="5">
        <v>58200000</v>
      </c>
      <c r="K9" s="5">
        <v>7600000</v>
      </c>
      <c r="L9" s="5"/>
      <c r="M9" s="5"/>
      <c r="N9" s="51">
        <v>54740158.799999997</v>
      </c>
      <c r="O9" s="5">
        <v>0</v>
      </c>
      <c r="P9" s="5"/>
      <c r="Q9" s="63">
        <v>0</v>
      </c>
      <c r="R9" s="5">
        <f t="shared" si="0"/>
        <v>482675070.80000001</v>
      </c>
      <c r="S9" s="88"/>
      <c r="T9" s="81"/>
      <c r="U9" s="83"/>
      <c r="V9" s="84"/>
      <c r="W9" s="7"/>
    </row>
    <row r="10" spans="1:23">
      <c r="A10" s="11">
        <v>2</v>
      </c>
      <c r="B10" s="72">
        <v>1603</v>
      </c>
      <c r="C10" s="41" t="s">
        <v>25</v>
      </c>
      <c r="D10" s="56">
        <v>2278</v>
      </c>
      <c r="E10" s="43"/>
      <c r="F10" s="43"/>
      <c r="G10" s="50">
        <v>0</v>
      </c>
      <c r="H10" s="78">
        <v>87865824.08747308</v>
      </c>
      <c r="I10" s="50">
        <v>61770281</v>
      </c>
      <c r="J10" s="5">
        <v>9740000</v>
      </c>
      <c r="K10" s="5">
        <v>1100000</v>
      </c>
      <c r="L10" s="5"/>
      <c r="M10" s="5"/>
      <c r="N10" s="51">
        <v>2854651.6</v>
      </c>
      <c r="O10" s="5">
        <v>2739440.6068756511</v>
      </c>
      <c r="P10" s="5"/>
      <c r="Q10" s="63">
        <v>0</v>
      </c>
      <c r="R10" s="5">
        <f t="shared" si="0"/>
        <v>166070197.29434875</v>
      </c>
      <c r="S10" s="88"/>
      <c r="T10" s="81"/>
      <c r="U10" s="83"/>
      <c r="V10" s="84"/>
      <c r="W10" s="7"/>
    </row>
    <row r="11" spans="1:23">
      <c r="A11" s="11">
        <v>2</v>
      </c>
      <c r="B11" s="73">
        <v>1604</v>
      </c>
      <c r="C11" s="74" t="s">
        <v>38</v>
      </c>
      <c r="D11" s="56">
        <v>7501</v>
      </c>
      <c r="E11" s="43"/>
      <c r="F11" s="43"/>
      <c r="G11" s="50">
        <v>0</v>
      </c>
      <c r="H11" s="78">
        <v>111758743.4405154</v>
      </c>
      <c r="I11" s="50">
        <v>155366479</v>
      </c>
      <c r="J11" s="5">
        <v>26160000</v>
      </c>
      <c r="K11" s="5">
        <v>3100000</v>
      </c>
      <c r="L11" s="5"/>
      <c r="M11" s="5"/>
      <c r="N11" s="51">
        <v>10569094.800000001</v>
      </c>
      <c r="O11" s="5">
        <v>19484182.472046595</v>
      </c>
      <c r="P11" s="5"/>
      <c r="Q11" s="63">
        <v>0</v>
      </c>
      <c r="R11" s="5">
        <f t="shared" si="0"/>
        <v>326438499.71256202</v>
      </c>
      <c r="S11" s="88"/>
      <c r="T11" s="81"/>
      <c r="U11" s="83"/>
      <c r="V11" s="84"/>
      <c r="W11" s="7"/>
    </row>
    <row r="12" spans="1:23">
      <c r="A12" s="11">
        <v>2</v>
      </c>
      <c r="B12" s="73">
        <v>1606</v>
      </c>
      <c r="C12" s="74" t="s">
        <v>39</v>
      </c>
      <c r="D12" s="56">
        <v>181</v>
      </c>
      <c r="E12" s="43"/>
      <c r="F12" s="43"/>
      <c r="G12" s="50">
        <v>0</v>
      </c>
      <c r="H12" s="78">
        <v>0</v>
      </c>
      <c r="I12" s="50">
        <v>13354854</v>
      </c>
      <c r="J12" s="5">
        <v>0</v>
      </c>
      <c r="K12" s="5">
        <v>0</v>
      </c>
      <c r="N12" s="51">
        <v>0</v>
      </c>
      <c r="O12" s="5">
        <v>5336886.3523211759</v>
      </c>
      <c r="P12" s="5"/>
      <c r="Q12" s="63">
        <v>0</v>
      </c>
      <c r="R12" s="5">
        <f t="shared" si="0"/>
        <v>18691740.352321178</v>
      </c>
      <c r="S12" s="88"/>
      <c r="T12" s="81"/>
      <c r="U12" s="83"/>
      <c r="V12" s="84"/>
      <c r="W12" s="7"/>
    </row>
    <row r="13" spans="1:23">
      <c r="A13" s="11">
        <v>3</v>
      </c>
      <c r="B13" s="73">
        <v>2000</v>
      </c>
      <c r="C13" s="74" t="s">
        <v>40</v>
      </c>
      <c r="D13" s="56">
        <v>11928</v>
      </c>
      <c r="E13" s="43"/>
      <c r="F13" s="43"/>
      <c r="G13" s="50">
        <v>129196746.19375522</v>
      </c>
      <c r="H13" s="78">
        <v>98295030.607778609</v>
      </c>
      <c r="I13" s="50">
        <v>229807064</v>
      </c>
      <c r="J13" s="5">
        <v>41040000</v>
      </c>
      <c r="K13" s="5">
        <v>8100000</v>
      </c>
      <c r="L13" s="5"/>
      <c r="M13" s="5"/>
      <c r="N13" s="51">
        <v>47973711.600000001</v>
      </c>
      <c r="O13" s="5">
        <v>171964086.48826835</v>
      </c>
      <c r="P13" s="5"/>
      <c r="Q13" s="63">
        <v>0</v>
      </c>
      <c r="R13" s="5">
        <f t="shared" si="0"/>
        <v>726376638.88980222</v>
      </c>
      <c r="S13" s="88"/>
      <c r="T13" s="81"/>
      <c r="U13" s="83"/>
      <c r="V13" s="84"/>
      <c r="W13" s="7"/>
    </row>
    <row r="14" spans="1:23">
      <c r="A14" s="11">
        <v>3</v>
      </c>
      <c r="B14" s="73">
        <v>2300</v>
      </c>
      <c r="C14" s="74" t="s">
        <v>41</v>
      </c>
      <c r="D14" s="56">
        <v>2697</v>
      </c>
      <c r="E14" s="43"/>
      <c r="F14" s="43"/>
      <c r="G14" s="50">
        <v>13237098.038373586</v>
      </c>
      <c r="H14" s="78">
        <v>101052242.16670908</v>
      </c>
      <c r="I14" s="50">
        <v>92777051</v>
      </c>
      <c r="J14" s="5">
        <v>10720000</v>
      </c>
      <c r="K14" s="5">
        <v>1500000</v>
      </c>
      <c r="L14" s="5"/>
      <c r="M14" s="5"/>
      <c r="N14" s="51">
        <v>7847258.5999999996</v>
      </c>
      <c r="O14" s="5">
        <v>43333715.0605141</v>
      </c>
      <c r="P14" s="5"/>
      <c r="Q14" s="63">
        <v>0</v>
      </c>
      <c r="R14" s="5">
        <f t="shared" si="0"/>
        <v>270467364.86559677</v>
      </c>
      <c r="S14" s="88"/>
      <c r="T14" s="81"/>
      <c r="U14" s="83"/>
      <c r="V14" s="84"/>
      <c r="W14" s="7"/>
    </row>
    <row r="15" spans="1:23">
      <c r="A15" s="11">
        <v>3</v>
      </c>
      <c r="B15" s="73">
        <v>2503</v>
      </c>
      <c r="C15" s="74" t="s">
        <v>42</v>
      </c>
      <c r="D15" s="56">
        <v>1663</v>
      </c>
      <c r="E15" s="43"/>
      <c r="F15" s="43"/>
      <c r="G15" s="50">
        <v>0</v>
      </c>
      <c r="H15" s="78">
        <v>25316504.089360438</v>
      </c>
      <c r="I15" s="50">
        <v>62306285</v>
      </c>
      <c r="J15" s="5">
        <v>8700000</v>
      </c>
      <c r="K15" s="5">
        <v>2200000</v>
      </c>
      <c r="L15" s="5"/>
      <c r="M15" s="5"/>
      <c r="N15" s="51">
        <v>3721539.2</v>
      </c>
      <c r="O15" s="5">
        <v>50734752.463559121</v>
      </c>
      <c r="P15" s="5"/>
      <c r="Q15" s="63">
        <v>0</v>
      </c>
      <c r="R15" s="5">
        <f t="shared" si="0"/>
        <v>152979080.75291955</v>
      </c>
      <c r="S15" s="88"/>
      <c r="T15" s="81"/>
      <c r="U15" s="83"/>
      <c r="V15" s="84"/>
      <c r="W15" s="7"/>
    </row>
    <row r="16" spans="1:23">
      <c r="A16" s="11">
        <v>3</v>
      </c>
      <c r="B16" s="73">
        <v>2504</v>
      </c>
      <c r="C16" s="74" t="s">
        <v>29</v>
      </c>
      <c r="D16" s="56">
        <v>1486</v>
      </c>
      <c r="E16" s="43"/>
      <c r="F16" s="43"/>
      <c r="G16" s="50">
        <v>82015496.132502034</v>
      </c>
      <c r="H16" s="78">
        <v>59976494.766104057</v>
      </c>
      <c r="I16" s="50">
        <v>63650925</v>
      </c>
      <c r="J16" s="5">
        <v>8760000</v>
      </c>
      <c r="K16" s="5">
        <v>1500000</v>
      </c>
      <c r="L16" s="5"/>
      <c r="M16" s="5"/>
      <c r="N16" s="51">
        <v>1548884.6</v>
      </c>
      <c r="O16" s="5">
        <v>18122581.837660246</v>
      </c>
      <c r="P16" s="5"/>
      <c r="Q16" s="63">
        <v>0</v>
      </c>
      <c r="R16" s="5">
        <f t="shared" si="0"/>
        <v>235574382.33626634</v>
      </c>
      <c r="S16" s="88"/>
      <c r="T16" s="81"/>
      <c r="U16" s="85"/>
      <c r="V16" s="84"/>
      <c r="W16" s="7"/>
    </row>
    <row r="17" spans="1:23">
      <c r="A17" s="11">
        <v>3</v>
      </c>
      <c r="B17" s="73">
        <v>2506</v>
      </c>
      <c r="C17" s="74" t="s">
        <v>30</v>
      </c>
      <c r="D17" s="56">
        <v>1106</v>
      </c>
      <c r="E17" s="43"/>
      <c r="F17" s="43"/>
      <c r="G17" s="50">
        <v>27470993.006385457</v>
      </c>
      <c r="H17" s="78">
        <v>44748359.824228235</v>
      </c>
      <c r="I17" s="50">
        <v>69013045</v>
      </c>
      <c r="J17" s="5">
        <v>980000</v>
      </c>
      <c r="K17" s="5">
        <v>600000</v>
      </c>
      <c r="L17" s="5"/>
      <c r="M17" s="5"/>
      <c r="N17" s="51">
        <v>291538.8</v>
      </c>
      <c r="O17" s="5">
        <v>14950313.556207558</v>
      </c>
      <c r="P17" s="5"/>
      <c r="Q17" s="63">
        <v>0</v>
      </c>
      <c r="R17" s="5">
        <f t="shared" si="0"/>
        <v>158054250.18682125</v>
      </c>
      <c r="S17" s="88"/>
      <c r="T17" s="81"/>
      <c r="U17" s="83"/>
      <c r="V17" s="84"/>
      <c r="W17" s="7"/>
    </row>
    <row r="18" spans="1:23">
      <c r="A18" s="11">
        <v>4</v>
      </c>
      <c r="B18" s="73">
        <v>3000</v>
      </c>
      <c r="C18" s="74" t="s">
        <v>43</v>
      </c>
      <c r="D18" s="56">
        <v>5955</v>
      </c>
      <c r="E18" s="43"/>
      <c r="F18" s="43"/>
      <c r="G18" s="50">
        <v>0</v>
      </c>
      <c r="H18" s="78">
        <v>131513213.52919179</v>
      </c>
      <c r="I18" s="50">
        <v>77707345</v>
      </c>
      <c r="J18" s="5">
        <v>17580000</v>
      </c>
      <c r="K18" s="5">
        <v>1700000</v>
      </c>
      <c r="L18" s="5"/>
      <c r="M18" s="5"/>
      <c r="N18" s="51">
        <v>13626134.4</v>
      </c>
      <c r="O18" s="5">
        <v>65573229.037387252</v>
      </c>
      <c r="P18" s="5"/>
      <c r="Q18" s="63">
        <v>0</v>
      </c>
      <c r="R18" s="5">
        <f t="shared" si="0"/>
        <v>307699921.96657908</v>
      </c>
      <c r="S18" s="88"/>
      <c r="T18" s="81"/>
      <c r="U18" s="83"/>
      <c r="V18" s="84"/>
      <c r="W18" s="7"/>
    </row>
    <row r="19" spans="1:23">
      <c r="A19" s="11">
        <v>4</v>
      </c>
      <c r="B19" s="73">
        <v>3506</v>
      </c>
      <c r="C19" s="74" t="s">
        <v>44</v>
      </c>
      <c r="D19" s="56">
        <v>56</v>
      </c>
      <c r="E19" s="43"/>
      <c r="F19" s="43"/>
      <c r="G19" s="50">
        <v>0</v>
      </c>
      <c r="H19" s="78">
        <v>0</v>
      </c>
      <c r="I19" s="50">
        <v>-105653</v>
      </c>
      <c r="J19" s="5">
        <v>0</v>
      </c>
      <c r="K19" s="5">
        <v>0</v>
      </c>
      <c r="N19" s="51">
        <v>42300</v>
      </c>
      <c r="O19" s="5">
        <v>1724695.855970144</v>
      </c>
      <c r="P19" s="5"/>
      <c r="Q19" s="63">
        <v>0</v>
      </c>
      <c r="R19" s="5">
        <f t="shared" si="0"/>
        <v>1661342.855970144</v>
      </c>
      <c r="S19" s="88"/>
      <c r="T19" s="81"/>
      <c r="U19" s="83"/>
      <c r="V19" s="84"/>
      <c r="W19" s="7"/>
    </row>
    <row r="20" spans="1:23">
      <c r="A20" s="11">
        <v>4</v>
      </c>
      <c r="B20" s="73">
        <v>3511</v>
      </c>
      <c r="C20" s="74" t="s">
        <v>31</v>
      </c>
      <c r="D20" s="56">
        <v>616</v>
      </c>
      <c r="E20" s="43">
        <v>42825799</v>
      </c>
      <c r="F20" s="43"/>
      <c r="G20" s="50">
        <v>0</v>
      </c>
      <c r="H20" s="78">
        <v>0</v>
      </c>
      <c r="I20" s="50">
        <v>28627641</v>
      </c>
      <c r="J20" s="5">
        <v>3920000</v>
      </c>
      <c r="K20" s="5">
        <v>0</v>
      </c>
      <c r="N20" s="51">
        <v>223910.6</v>
      </c>
      <c r="O20" s="5">
        <v>15353243.684396008</v>
      </c>
      <c r="P20" s="5"/>
      <c r="Q20" s="63">
        <v>0</v>
      </c>
      <c r="R20" s="5">
        <f t="shared" si="0"/>
        <v>90950594.284396008</v>
      </c>
      <c r="S20" s="88"/>
      <c r="T20" s="81"/>
      <c r="U20" s="83"/>
      <c r="V20" s="84"/>
      <c r="W20" s="7"/>
    </row>
    <row r="21" spans="1:23">
      <c r="A21" s="11">
        <v>4</v>
      </c>
      <c r="B21" s="73">
        <v>3609</v>
      </c>
      <c r="C21" s="74" t="s">
        <v>45</v>
      </c>
      <c r="D21" s="56">
        <v>3713</v>
      </c>
      <c r="E21" s="43">
        <v>77730816</v>
      </c>
      <c r="F21" s="43"/>
      <c r="G21" s="50">
        <v>0</v>
      </c>
      <c r="H21" s="78">
        <v>226086527.23942479</v>
      </c>
      <c r="I21" s="50">
        <v>157886506</v>
      </c>
      <c r="J21" s="5">
        <v>14640000</v>
      </c>
      <c r="K21" s="5">
        <v>1900000</v>
      </c>
      <c r="N21" s="51">
        <v>16754531</v>
      </c>
      <c r="O21" s="5">
        <v>83936050.75435172</v>
      </c>
      <c r="P21" s="5"/>
      <c r="Q21" s="63">
        <v>0</v>
      </c>
      <c r="R21" s="5">
        <f t="shared" si="0"/>
        <v>578934430.99377656</v>
      </c>
      <c r="S21" s="88"/>
      <c r="T21" s="81"/>
      <c r="U21" s="83"/>
      <c r="V21" s="84"/>
      <c r="W21" s="7"/>
    </row>
    <row r="22" spans="1:23">
      <c r="A22" s="11">
        <v>4</v>
      </c>
      <c r="B22" s="73">
        <v>3709</v>
      </c>
      <c r="C22" s="74" t="s">
        <v>46</v>
      </c>
      <c r="D22" s="56">
        <v>954</v>
      </c>
      <c r="E22" s="43"/>
      <c r="F22" s="43"/>
      <c r="G22" s="50">
        <v>18411061.649536002</v>
      </c>
      <c r="H22" s="78">
        <v>41282677.354438767</v>
      </c>
      <c r="I22" s="50">
        <v>47270757</v>
      </c>
      <c r="J22" s="5">
        <v>5880000</v>
      </c>
      <c r="K22" s="5">
        <v>1200000</v>
      </c>
      <c r="N22" s="51">
        <v>2622542.6</v>
      </c>
      <c r="O22" s="5">
        <v>16271613.631949931</v>
      </c>
      <c r="P22" s="5"/>
      <c r="Q22" s="63">
        <v>11649297.018047508</v>
      </c>
      <c r="R22" s="5">
        <f t="shared" si="0"/>
        <v>144587949.2539722</v>
      </c>
      <c r="S22" s="88"/>
      <c r="T22" s="81"/>
      <c r="U22" s="83"/>
      <c r="V22" s="84"/>
      <c r="W22" s="7"/>
    </row>
    <row r="23" spans="1:23">
      <c r="A23" s="11">
        <v>4</v>
      </c>
      <c r="B23" s="73">
        <v>3710</v>
      </c>
      <c r="C23" s="74" t="s">
        <v>47</v>
      </c>
      <c r="D23" s="56">
        <v>58</v>
      </c>
      <c r="E23" s="43"/>
      <c r="F23" s="43"/>
      <c r="G23" s="50">
        <v>1144303.7172505942</v>
      </c>
      <c r="H23" s="78">
        <v>3342999.6950697005</v>
      </c>
      <c r="I23" s="50">
        <v>0</v>
      </c>
      <c r="J23" s="5">
        <v>0</v>
      </c>
      <c r="K23" s="5">
        <v>0</v>
      </c>
      <c r="N23" s="51">
        <v>228050.2</v>
      </c>
      <c r="O23" s="5">
        <v>1547263.144997431</v>
      </c>
      <c r="P23" s="5"/>
      <c r="Q23" s="63">
        <v>0</v>
      </c>
      <c r="R23" s="5">
        <f t="shared" si="0"/>
        <v>6262616.7573177256</v>
      </c>
      <c r="S23" s="88"/>
      <c r="T23" s="81"/>
      <c r="U23" s="83"/>
      <c r="V23" s="84"/>
      <c r="W23" s="7"/>
    </row>
    <row r="24" spans="1:23">
      <c r="A24" s="11">
        <v>4</v>
      </c>
      <c r="B24" s="73">
        <v>3711</v>
      </c>
      <c r="C24" s="74" t="s">
        <v>48</v>
      </c>
      <c r="D24" s="56">
        <v>1149</v>
      </c>
      <c r="E24" s="43"/>
      <c r="F24" s="43"/>
      <c r="G24" s="50">
        <v>12469479.100488039</v>
      </c>
      <c r="H24" s="78">
        <v>49416646.045576498</v>
      </c>
      <c r="I24" s="5">
        <v>52189844</v>
      </c>
      <c r="J24" s="5">
        <v>7720000</v>
      </c>
      <c r="K24" s="5">
        <v>0</v>
      </c>
      <c r="N24" s="51">
        <v>2316787.2000000002</v>
      </c>
      <c r="O24" s="5">
        <v>32037612.589960411</v>
      </c>
      <c r="P24" s="5"/>
      <c r="Q24" s="63">
        <v>37490802.104630724</v>
      </c>
      <c r="R24" s="5">
        <f t="shared" si="0"/>
        <v>193641171.04065567</v>
      </c>
      <c r="S24" s="88"/>
      <c r="T24" s="81"/>
      <c r="U24" s="83"/>
      <c r="V24" s="84"/>
      <c r="W24" s="7"/>
    </row>
    <row r="25" spans="1:23">
      <c r="A25" s="11">
        <v>4</v>
      </c>
      <c r="B25" s="73">
        <v>3713</v>
      </c>
      <c r="C25" s="74" t="s">
        <v>49</v>
      </c>
      <c r="D25" s="56">
        <v>140</v>
      </c>
      <c r="E25" s="5"/>
      <c r="F25" s="5"/>
      <c r="G25" s="50">
        <v>0</v>
      </c>
      <c r="H25" s="78">
        <v>12955057.816818371</v>
      </c>
      <c r="I25" s="5">
        <v>8993786</v>
      </c>
      <c r="J25" s="5">
        <v>0</v>
      </c>
      <c r="K25" s="5">
        <v>200000</v>
      </c>
      <c r="N25" s="51">
        <v>238978.8</v>
      </c>
      <c r="O25" s="5">
        <v>3030880.0649365</v>
      </c>
      <c r="P25" s="5"/>
      <c r="Q25" s="63">
        <v>0</v>
      </c>
      <c r="R25" s="5">
        <f t="shared" si="0"/>
        <v>25418702.681754872</v>
      </c>
      <c r="S25" s="88"/>
      <c r="T25" s="81"/>
      <c r="U25" s="83"/>
      <c r="V25" s="84"/>
      <c r="W25" s="7"/>
    </row>
    <row r="26" spans="1:23">
      <c r="A26" s="11">
        <v>4</v>
      </c>
      <c r="B26" s="73">
        <v>3714</v>
      </c>
      <c r="C26" s="74" t="s">
        <v>50</v>
      </c>
      <c r="D26" s="56">
        <v>1702</v>
      </c>
      <c r="E26" s="43"/>
      <c r="F26" s="43"/>
      <c r="G26" s="50">
        <v>0</v>
      </c>
      <c r="H26" s="78">
        <v>107531334.73835196</v>
      </c>
      <c r="I26" s="5">
        <v>83437485</v>
      </c>
      <c r="J26" s="5">
        <v>13530000</v>
      </c>
      <c r="K26" s="5">
        <v>1200000</v>
      </c>
      <c r="N26" s="51">
        <v>2914894.2</v>
      </c>
      <c r="O26" s="5">
        <v>53676877.400109224</v>
      </c>
      <c r="P26" s="5"/>
      <c r="Q26" s="63">
        <v>75271666.64059937</v>
      </c>
      <c r="R26" s="5">
        <f t="shared" si="0"/>
        <v>337562257.97906053</v>
      </c>
      <c r="S26" s="88"/>
      <c r="T26" s="81"/>
      <c r="U26" s="83"/>
      <c r="V26" s="84"/>
      <c r="W26" s="7"/>
    </row>
    <row r="27" spans="1:23">
      <c r="A27" s="11">
        <v>4</v>
      </c>
      <c r="B27" s="73">
        <v>3811</v>
      </c>
      <c r="C27" s="74" t="s">
        <v>51</v>
      </c>
      <c r="D27" s="56">
        <v>682</v>
      </c>
      <c r="E27" s="5">
        <v>30838929</v>
      </c>
      <c r="F27" s="5"/>
      <c r="G27" s="50">
        <v>20887586.382153973</v>
      </c>
      <c r="H27" s="78">
        <v>67215292.93873632</v>
      </c>
      <c r="I27" s="5">
        <v>33487599</v>
      </c>
      <c r="J27" s="5">
        <v>5760000</v>
      </c>
      <c r="K27" s="5">
        <v>0</v>
      </c>
      <c r="L27" s="5"/>
      <c r="M27" s="5"/>
      <c r="N27" s="51">
        <v>915931.4</v>
      </c>
      <c r="O27" s="5">
        <v>22551026.583649173</v>
      </c>
      <c r="P27" s="5"/>
      <c r="Q27" s="63">
        <v>27901886.32441102</v>
      </c>
      <c r="R27" s="5">
        <f t="shared" si="0"/>
        <v>209558251.62895054</v>
      </c>
      <c r="S27" s="88"/>
      <c r="T27" s="81"/>
      <c r="U27" s="83"/>
      <c r="V27" s="84"/>
      <c r="W27" s="7"/>
    </row>
    <row r="28" spans="1:23">
      <c r="A28" s="11">
        <v>5</v>
      </c>
      <c r="B28" s="73">
        <v>4100</v>
      </c>
      <c r="C28" s="74" t="s">
        <v>52</v>
      </c>
      <c r="D28" s="56">
        <v>905</v>
      </c>
      <c r="E28" s="43"/>
      <c r="F28" s="43"/>
      <c r="G28" s="50">
        <v>8837689.4446484111</v>
      </c>
      <c r="H28" s="78">
        <v>36085321.850159734</v>
      </c>
      <c r="I28" s="5">
        <v>31304591</v>
      </c>
      <c r="J28" s="5">
        <v>980000</v>
      </c>
      <c r="K28" s="5">
        <v>1300000</v>
      </c>
      <c r="N28" s="51">
        <v>2681448.2000000002</v>
      </c>
      <c r="O28" s="5">
        <v>29814234.347669486</v>
      </c>
      <c r="P28" s="5"/>
      <c r="Q28" s="63">
        <v>25081624.003435619</v>
      </c>
      <c r="R28" s="5">
        <f t="shared" si="0"/>
        <v>136084908.84591326</v>
      </c>
      <c r="S28" s="88"/>
      <c r="T28" s="81"/>
      <c r="U28" s="83"/>
      <c r="V28" s="84"/>
      <c r="W28" s="7"/>
    </row>
    <row r="29" spans="1:23">
      <c r="A29" s="11">
        <v>5</v>
      </c>
      <c r="B29" s="73">
        <v>4200</v>
      </c>
      <c r="C29" s="74" t="s">
        <v>53</v>
      </c>
      <c r="D29" s="56">
        <v>4098</v>
      </c>
      <c r="E29" s="43"/>
      <c r="F29" s="43"/>
      <c r="G29" s="50">
        <v>0</v>
      </c>
      <c r="H29" s="78">
        <v>180428106.46989545</v>
      </c>
      <c r="I29" s="5">
        <v>112679989</v>
      </c>
      <c r="J29" s="5">
        <v>11700000</v>
      </c>
      <c r="K29" s="5">
        <v>3400000</v>
      </c>
      <c r="L29" s="5"/>
      <c r="M29" s="5"/>
      <c r="N29" s="51">
        <v>16119293.199999999</v>
      </c>
      <c r="O29" s="5">
        <v>132233856.16506605</v>
      </c>
      <c r="P29" s="5"/>
      <c r="Q29" s="63">
        <v>125922198.55651902</v>
      </c>
      <c r="R29" s="5">
        <f t="shared" si="0"/>
        <v>582483443.39148057</v>
      </c>
      <c r="S29" s="88"/>
      <c r="T29" s="81"/>
      <c r="U29" s="83"/>
      <c r="V29" s="84"/>
      <c r="W29" s="7"/>
    </row>
    <row r="30" spans="1:23">
      <c r="A30" s="11">
        <v>5</v>
      </c>
      <c r="B30" s="73">
        <v>4502</v>
      </c>
      <c r="C30" s="74" t="s">
        <v>54</v>
      </c>
      <c r="D30" s="56">
        <v>251</v>
      </c>
      <c r="E30" s="43"/>
      <c r="F30" s="43"/>
      <c r="G30" s="50">
        <v>0</v>
      </c>
      <c r="H30" s="78">
        <v>33995305.396828838</v>
      </c>
      <c r="I30" s="5">
        <v>20648589</v>
      </c>
      <c r="J30" s="5">
        <v>3920000</v>
      </c>
      <c r="K30" s="5">
        <v>0</v>
      </c>
      <c r="N30" s="51">
        <v>294975</v>
      </c>
      <c r="O30" s="5">
        <v>11662720.766999602</v>
      </c>
      <c r="P30" s="5"/>
      <c r="Q30" s="63">
        <v>18214613.605381362</v>
      </c>
      <c r="R30" s="5">
        <f t="shared" si="0"/>
        <v>88736203.769209802</v>
      </c>
      <c r="S30" s="88"/>
      <c r="T30" s="81"/>
      <c r="U30" s="83"/>
      <c r="V30" s="84"/>
      <c r="W30" s="7"/>
    </row>
    <row r="31" spans="1:23">
      <c r="A31" s="11">
        <v>5</v>
      </c>
      <c r="B31" s="73">
        <v>4604</v>
      </c>
      <c r="C31" s="74" t="s">
        <v>55</v>
      </c>
      <c r="D31" s="56">
        <v>292</v>
      </c>
      <c r="E31" s="43"/>
      <c r="F31" s="43"/>
      <c r="G31" s="50">
        <v>12857512.835104778</v>
      </c>
      <c r="H31" s="78">
        <v>16723366.898300171</v>
      </c>
      <c r="I31" s="5">
        <v>24029258</v>
      </c>
      <c r="J31" s="5">
        <v>0</v>
      </c>
      <c r="K31" s="5">
        <v>400000</v>
      </c>
      <c r="N31" s="51">
        <v>744189.8</v>
      </c>
      <c r="O31" s="5">
        <v>8554260.1912458856</v>
      </c>
      <c r="P31" s="5"/>
      <c r="Q31" s="63">
        <v>18728368.359124862</v>
      </c>
      <c r="R31" s="5">
        <f t="shared" si="0"/>
        <v>82036956.083775699</v>
      </c>
      <c r="S31" s="88"/>
      <c r="T31" s="81"/>
      <c r="U31" s="83"/>
      <c r="V31" s="84"/>
      <c r="W31" s="7"/>
    </row>
    <row r="32" spans="1:23">
      <c r="A32" s="11">
        <v>5</v>
      </c>
      <c r="B32" s="73">
        <v>4607</v>
      </c>
      <c r="C32" s="74" t="s">
        <v>56</v>
      </c>
      <c r="D32" s="56">
        <v>937</v>
      </c>
      <c r="E32" s="43"/>
      <c r="F32" s="43"/>
      <c r="G32" s="50">
        <v>0</v>
      </c>
      <c r="H32" s="78">
        <v>80629154.658477768</v>
      </c>
      <c r="I32" s="5">
        <v>60258253</v>
      </c>
      <c r="J32" s="5">
        <v>3860000</v>
      </c>
      <c r="K32" s="5">
        <v>700000</v>
      </c>
      <c r="N32" s="51">
        <v>3030427.8</v>
      </c>
      <c r="O32" s="5">
        <v>45599046.722245902</v>
      </c>
      <c r="P32" s="5"/>
      <c r="Q32" s="63">
        <v>64285994.216674469</v>
      </c>
      <c r="R32" s="5">
        <f t="shared" si="0"/>
        <v>258362876.39739817</v>
      </c>
      <c r="S32" s="88"/>
      <c r="T32" s="81"/>
      <c r="U32" s="83"/>
      <c r="V32" s="84"/>
      <c r="W32" s="7"/>
    </row>
    <row r="33" spans="1:23">
      <c r="A33" s="11">
        <v>5</v>
      </c>
      <c r="B33" s="73">
        <v>4803</v>
      </c>
      <c r="C33" s="74" t="s">
        <v>57</v>
      </c>
      <c r="D33" s="56">
        <v>229</v>
      </c>
      <c r="E33" s="43"/>
      <c r="F33" s="43"/>
      <c r="G33" s="50">
        <v>0</v>
      </c>
      <c r="H33" s="78">
        <v>29494783.491430905</v>
      </c>
      <c r="I33" s="5">
        <v>22976386</v>
      </c>
      <c r="J33" s="5">
        <v>980000</v>
      </c>
      <c r="K33" s="5">
        <v>100000</v>
      </c>
      <c r="L33" s="5"/>
      <c r="M33" s="5"/>
      <c r="N33" s="51">
        <v>23413.4</v>
      </c>
      <c r="O33" s="5">
        <v>14025201.298015369</v>
      </c>
      <c r="P33" s="5"/>
      <c r="Q33" s="63">
        <v>6696280.913798172</v>
      </c>
      <c r="R33" s="5">
        <f t="shared" si="0"/>
        <v>74296065.103244439</v>
      </c>
      <c r="S33" s="88"/>
      <c r="T33" s="81"/>
      <c r="U33" s="85"/>
      <c r="V33" s="86"/>
      <c r="W33" s="7"/>
    </row>
    <row r="34" spans="1:23">
      <c r="A34" s="11">
        <v>5</v>
      </c>
      <c r="B34" s="73">
        <v>4901</v>
      </c>
      <c r="C34" s="74" t="s">
        <v>58</v>
      </c>
      <c r="D34" s="56">
        <v>50</v>
      </c>
      <c r="E34" s="43"/>
      <c r="F34" s="43"/>
      <c r="G34" s="50">
        <v>0</v>
      </c>
      <c r="H34" s="78">
        <v>1564313.7712728148</v>
      </c>
      <c r="I34" s="5">
        <v>2414682</v>
      </c>
      <c r="J34" s="5">
        <v>0</v>
      </c>
      <c r="K34" s="5">
        <v>0</v>
      </c>
      <c r="N34" s="51">
        <v>275020.2</v>
      </c>
      <c r="O34" s="5">
        <v>3913999.3661115966</v>
      </c>
      <c r="P34" s="5"/>
      <c r="Q34" s="63">
        <v>857116.96318178554</v>
      </c>
      <c r="R34" s="5">
        <f t="shared" si="0"/>
        <v>9025132.3005661983</v>
      </c>
      <c r="S34" s="88"/>
      <c r="T34" s="81"/>
      <c r="U34" s="83"/>
      <c r="V34" s="84"/>
      <c r="W34" s="7"/>
    </row>
    <row r="35" spans="1:23">
      <c r="A35" s="11">
        <v>5</v>
      </c>
      <c r="B35" s="73">
        <v>4902</v>
      </c>
      <c r="C35" s="74" t="s">
        <v>59</v>
      </c>
      <c r="D35" s="56">
        <v>101</v>
      </c>
      <c r="E35" s="5"/>
      <c r="F35" s="5"/>
      <c r="G35" s="50">
        <v>2650455.8801473919</v>
      </c>
      <c r="H35" s="78">
        <v>9539853.4610014409</v>
      </c>
      <c r="I35" s="5">
        <v>10641971</v>
      </c>
      <c r="J35" s="5">
        <v>0</v>
      </c>
      <c r="K35" s="5">
        <v>0</v>
      </c>
      <c r="L35" s="5"/>
      <c r="M35" s="62"/>
      <c r="N35" s="51">
        <v>300206.59999999998</v>
      </c>
      <c r="O35" s="5">
        <v>3511682.9557057959</v>
      </c>
      <c r="P35" s="5"/>
      <c r="Q35" s="63">
        <v>7206494.016268299</v>
      </c>
      <c r="R35" s="5">
        <f t="shared" si="0"/>
        <v>33850663.91312293</v>
      </c>
      <c r="S35" s="88"/>
      <c r="T35" s="81"/>
      <c r="U35" s="83"/>
      <c r="V35" s="84"/>
      <c r="W35" s="7"/>
    </row>
    <row r="36" spans="1:23">
      <c r="A36" s="11">
        <v>5</v>
      </c>
      <c r="B36" s="73">
        <v>4908</v>
      </c>
      <c r="C36" s="74" t="s">
        <v>60</v>
      </c>
      <c r="D36" s="56">
        <v>100</v>
      </c>
      <c r="E36" s="43"/>
      <c r="F36" s="43"/>
      <c r="G36" s="50">
        <v>6103246.2567831967</v>
      </c>
      <c r="H36" s="78">
        <v>14343550.465986464</v>
      </c>
      <c r="I36" s="5">
        <v>14459019</v>
      </c>
      <c r="J36" s="5">
        <v>0</v>
      </c>
      <c r="K36" s="5">
        <v>0</v>
      </c>
      <c r="L36" s="5"/>
      <c r="M36" s="5"/>
      <c r="N36" s="51">
        <v>146692.79999999999</v>
      </c>
      <c r="O36" s="5">
        <v>2385902.3940250375</v>
      </c>
      <c r="P36" s="5"/>
      <c r="Q36" s="63">
        <v>0</v>
      </c>
      <c r="R36" s="5">
        <f t="shared" si="0"/>
        <v>37438410.916794695</v>
      </c>
      <c r="S36" s="88"/>
      <c r="T36" s="81"/>
      <c r="U36" s="83"/>
      <c r="V36" s="84"/>
      <c r="W36" s="7"/>
    </row>
    <row r="37" spans="1:23">
      <c r="A37" s="11">
        <v>5</v>
      </c>
      <c r="B37" s="73">
        <v>4911</v>
      </c>
      <c r="C37" s="74" t="s">
        <v>32</v>
      </c>
      <c r="D37" s="56">
        <v>507</v>
      </c>
      <c r="E37" s="43">
        <v>23017704</v>
      </c>
      <c r="F37" s="43"/>
      <c r="G37" s="50">
        <v>16971300.345543496</v>
      </c>
      <c r="H37" s="78">
        <v>45823072.218448959</v>
      </c>
      <c r="I37" s="5">
        <v>38644205</v>
      </c>
      <c r="J37" s="5">
        <v>0</v>
      </c>
      <c r="K37" s="5">
        <v>0</v>
      </c>
      <c r="L37" s="5"/>
      <c r="M37" s="5"/>
      <c r="N37" s="51">
        <v>1819004.4</v>
      </c>
      <c r="O37" s="5">
        <v>15384136.723423148</v>
      </c>
      <c r="P37" s="5"/>
      <c r="Q37" s="63">
        <v>16818356.102516536</v>
      </c>
      <c r="R37" s="5">
        <f t="shared" si="0"/>
        <v>158477778.78993213</v>
      </c>
      <c r="S37" s="88"/>
      <c r="T37" s="81"/>
      <c r="U37" s="83"/>
      <c r="V37" s="84"/>
      <c r="W37" s="7"/>
    </row>
    <row r="38" spans="1:23">
      <c r="A38" s="11">
        <v>6</v>
      </c>
      <c r="B38" s="73">
        <v>5200</v>
      </c>
      <c r="C38" s="74" t="s">
        <v>61</v>
      </c>
      <c r="D38" s="56">
        <v>4078</v>
      </c>
      <c r="E38" s="43"/>
      <c r="F38" s="43"/>
      <c r="G38" s="50">
        <v>34045886.88326323</v>
      </c>
      <c r="H38" s="78">
        <v>236957901.94265714</v>
      </c>
      <c r="I38" s="5">
        <v>154965495</v>
      </c>
      <c r="J38" s="5">
        <v>10660000</v>
      </c>
      <c r="K38" s="5">
        <v>0</v>
      </c>
      <c r="N38" s="51">
        <v>11007700.199999999</v>
      </c>
      <c r="O38" s="5">
        <v>109587664.70966759</v>
      </c>
      <c r="P38" s="5"/>
      <c r="Q38" s="63">
        <v>101122970.72060251</v>
      </c>
      <c r="R38" s="5">
        <f t="shared" si="0"/>
        <v>658347619.45619047</v>
      </c>
      <c r="S38" s="88"/>
      <c r="T38" s="81"/>
      <c r="U38" s="83"/>
      <c r="V38" s="84"/>
      <c r="W38" s="7"/>
    </row>
    <row r="39" spans="1:23">
      <c r="A39" s="11">
        <v>6</v>
      </c>
      <c r="B39" s="73">
        <v>5508</v>
      </c>
      <c r="C39" s="74" t="s">
        <v>62</v>
      </c>
      <c r="D39" s="56">
        <v>1167</v>
      </c>
      <c r="E39" s="43"/>
      <c r="F39" s="43"/>
      <c r="G39" s="50">
        <v>41975446.262575559</v>
      </c>
      <c r="H39" s="78">
        <v>112799923.24973394</v>
      </c>
      <c r="I39" s="5">
        <v>63850625</v>
      </c>
      <c r="J39" s="5">
        <v>3920000</v>
      </c>
      <c r="K39" s="5">
        <v>900000</v>
      </c>
      <c r="L39" s="5">
        <v>28021995</v>
      </c>
      <c r="M39" s="5"/>
      <c r="N39" s="51">
        <v>4830936</v>
      </c>
      <c r="O39" s="5">
        <v>34630371.087558433</v>
      </c>
      <c r="P39" s="5"/>
      <c r="Q39" s="63">
        <v>35172584.3790479</v>
      </c>
      <c r="R39" s="5">
        <f t="shared" si="0"/>
        <v>326101880.97891581</v>
      </c>
      <c r="S39" s="88"/>
      <c r="T39" s="81"/>
      <c r="U39" s="83"/>
      <c r="V39" s="84"/>
      <c r="W39" s="7"/>
    </row>
    <row r="40" spans="1:23">
      <c r="A40" s="11">
        <v>6</v>
      </c>
      <c r="B40" s="73">
        <v>5604</v>
      </c>
      <c r="C40" s="74" t="s">
        <v>63</v>
      </c>
      <c r="D40" s="56">
        <v>892</v>
      </c>
      <c r="E40" s="43"/>
      <c r="F40" s="43"/>
      <c r="G40" s="50">
        <v>1592832.8525848058</v>
      </c>
      <c r="H40" s="78">
        <v>50129286.669764191</v>
      </c>
      <c r="I40" s="5">
        <v>36802069</v>
      </c>
      <c r="J40" s="5">
        <v>4900000</v>
      </c>
      <c r="K40" s="5">
        <v>100000</v>
      </c>
      <c r="L40" s="5"/>
      <c r="M40" s="5"/>
      <c r="N40" s="51">
        <v>4536887.2</v>
      </c>
      <c r="O40" s="5">
        <v>30413560.123773646</v>
      </c>
      <c r="P40" s="5"/>
      <c r="Q40" s="63">
        <v>34252271.263952233</v>
      </c>
      <c r="R40" s="5">
        <f t="shared" si="0"/>
        <v>162726907.11007488</v>
      </c>
      <c r="S40" s="88"/>
      <c r="T40" s="81"/>
      <c r="U40" s="85"/>
      <c r="V40" s="84"/>
      <c r="W40" s="7"/>
    </row>
    <row r="41" spans="1:23">
      <c r="A41" s="11">
        <v>6</v>
      </c>
      <c r="B41" s="73">
        <v>5609</v>
      </c>
      <c r="C41" s="74" t="s">
        <v>97</v>
      </c>
      <c r="D41" s="56">
        <v>534</v>
      </c>
      <c r="E41" s="43"/>
      <c r="F41" s="43"/>
      <c r="G41" s="50">
        <v>0</v>
      </c>
      <c r="H41" s="78">
        <v>26188635.61096023</v>
      </c>
      <c r="I41" s="5">
        <v>23201080</v>
      </c>
      <c r="J41" s="5">
        <v>980000</v>
      </c>
      <c r="K41" s="5">
        <v>300000</v>
      </c>
      <c r="L41" s="5"/>
      <c r="M41" s="5"/>
      <c r="N41" s="51">
        <v>2033466</v>
      </c>
      <c r="O41" s="5">
        <v>15020833.339762675</v>
      </c>
      <c r="P41" s="5"/>
      <c r="Q41" s="63">
        <v>23123183.136564005</v>
      </c>
      <c r="R41" s="5">
        <f t="shared" si="0"/>
        <v>90847198.087286904</v>
      </c>
      <c r="S41" s="88"/>
      <c r="T41" s="81"/>
      <c r="U41" s="83"/>
      <c r="V41" s="84"/>
      <c r="W41" s="7"/>
    </row>
    <row r="42" spans="1:23">
      <c r="A42" s="11">
        <v>6</v>
      </c>
      <c r="B42" s="73">
        <v>5611</v>
      </c>
      <c r="C42" s="74" t="s">
        <v>2</v>
      </c>
      <c r="D42" s="56">
        <v>96</v>
      </c>
      <c r="E42" s="43"/>
      <c r="F42" s="43"/>
      <c r="G42" s="50">
        <v>10013688.263965312</v>
      </c>
      <c r="H42" s="78">
        <v>12644179.961166253</v>
      </c>
      <c r="I42" s="5">
        <v>8873072</v>
      </c>
      <c r="J42" s="5">
        <v>0</v>
      </c>
      <c r="K42" s="5">
        <v>0</v>
      </c>
      <c r="M42" s="5"/>
      <c r="N42" s="51">
        <v>75870</v>
      </c>
      <c r="O42" s="5">
        <v>1678813.0473512993</v>
      </c>
      <c r="P42" s="5"/>
      <c r="Q42" s="63">
        <v>0</v>
      </c>
      <c r="R42" s="5">
        <f t="shared" si="0"/>
        <v>33285623.272482865</v>
      </c>
      <c r="S42" s="88"/>
      <c r="T42" s="81"/>
      <c r="U42" s="83"/>
      <c r="V42" s="84"/>
      <c r="W42" s="7"/>
    </row>
    <row r="43" spans="1:23">
      <c r="A43" s="11">
        <v>6</v>
      </c>
      <c r="B43" s="73">
        <v>5612</v>
      </c>
      <c r="C43" s="74" t="s">
        <v>26</v>
      </c>
      <c r="D43" s="56">
        <v>463</v>
      </c>
      <c r="E43" s="43">
        <v>21376000</v>
      </c>
      <c r="F43" s="43"/>
      <c r="G43" s="50">
        <v>0</v>
      </c>
      <c r="H43" s="78">
        <v>59536720.316172495</v>
      </c>
      <c r="I43" s="5">
        <v>38706785</v>
      </c>
      <c r="J43" s="5">
        <v>0</v>
      </c>
      <c r="K43" s="5">
        <v>0</v>
      </c>
      <c r="N43" s="51">
        <v>1454924.4</v>
      </c>
      <c r="O43" s="5">
        <v>12950615.174261879</v>
      </c>
      <c r="P43" s="5"/>
      <c r="Q43" s="63">
        <v>0</v>
      </c>
      <c r="R43" s="5">
        <f t="shared" si="0"/>
        <v>134025044.89043438</v>
      </c>
      <c r="S43" s="88"/>
      <c r="T43" s="81"/>
      <c r="U43" s="83"/>
      <c r="V43" s="87"/>
      <c r="W43" s="7"/>
    </row>
    <row r="44" spans="1:23">
      <c r="A44" s="11">
        <v>6</v>
      </c>
      <c r="B44" s="73">
        <v>5706</v>
      </c>
      <c r="C44" s="74" t="s">
        <v>64</v>
      </c>
      <c r="D44" s="56">
        <v>222</v>
      </c>
      <c r="E44" s="43"/>
      <c r="F44" s="43"/>
      <c r="G44" s="50">
        <v>13950376.85980404</v>
      </c>
      <c r="H44" s="78">
        <v>17886677.354650166</v>
      </c>
      <c r="I44" s="5">
        <v>16744755</v>
      </c>
      <c r="J44" s="5">
        <v>0</v>
      </c>
      <c r="K44" s="5">
        <v>0</v>
      </c>
      <c r="N44" s="51">
        <v>540474.80000000005</v>
      </c>
      <c r="O44" s="5">
        <v>2922545.2056836248</v>
      </c>
      <c r="P44" s="5"/>
      <c r="Q44" s="63">
        <v>3097489.1128178989</v>
      </c>
      <c r="R44" s="5">
        <f t="shared" si="0"/>
        <v>55142318.332955725</v>
      </c>
      <c r="S44" s="88"/>
      <c r="T44" s="81"/>
      <c r="U44" s="83"/>
      <c r="V44" s="84"/>
      <c r="W44" s="7"/>
    </row>
    <row r="45" spans="1:23">
      <c r="A45" s="11">
        <v>7</v>
      </c>
      <c r="B45" s="73">
        <v>6000</v>
      </c>
      <c r="C45" s="74" t="s">
        <v>65</v>
      </c>
      <c r="D45" s="56">
        <v>16822</v>
      </c>
      <c r="E45" s="43">
        <v>12816218</v>
      </c>
      <c r="F45" s="43"/>
      <c r="G45" s="50">
        <v>255131876.93865526</v>
      </c>
      <c r="H45" s="78">
        <v>131616094.31335799</v>
      </c>
      <c r="I45" s="5">
        <v>380941821</v>
      </c>
      <c r="J45" s="5">
        <v>58034354</v>
      </c>
      <c r="K45" s="5">
        <v>6600000</v>
      </c>
      <c r="N45" s="51">
        <v>66179301.799999997</v>
      </c>
      <c r="O45" s="5">
        <v>226494045.57394314</v>
      </c>
      <c r="P45" s="5"/>
      <c r="Q45" s="63">
        <v>0</v>
      </c>
      <c r="R45" s="5">
        <f t="shared" si="0"/>
        <v>1137813711.6259563</v>
      </c>
      <c r="S45" s="88"/>
      <c r="T45" s="81"/>
      <c r="U45" s="83"/>
      <c r="V45" s="84"/>
      <c r="W45" s="7"/>
    </row>
    <row r="46" spans="1:23">
      <c r="A46" s="11">
        <v>7</v>
      </c>
      <c r="B46" s="73">
        <v>6100</v>
      </c>
      <c r="C46" s="74" t="s">
        <v>96</v>
      </c>
      <c r="D46" s="56">
        <v>3023</v>
      </c>
      <c r="E46" s="43">
        <v>54000000</v>
      </c>
      <c r="F46" s="43"/>
      <c r="G46" s="50">
        <v>38350365.111436896</v>
      </c>
      <c r="H46" s="78">
        <v>162439439.85853568</v>
      </c>
      <c r="I46" s="5">
        <v>108271529</v>
      </c>
      <c r="J46" s="5">
        <v>8820000</v>
      </c>
      <c r="K46" s="5">
        <v>2100000</v>
      </c>
      <c r="N46" s="51">
        <v>10631075.4</v>
      </c>
      <c r="O46" s="5">
        <v>91053029.579082012</v>
      </c>
      <c r="P46" s="5"/>
      <c r="Q46" s="63">
        <v>116401998.80665815</v>
      </c>
      <c r="R46" s="5">
        <f t="shared" si="0"/>
        <v>592067437.75571275</v>
      </c>
      <c r="S46" s="88"/>
      <c r="T46" s="81"/>
      <c r="U46" s="83"/>
      <c r="V46" s="84"/>
      <c r="W46" s="7"/>
    </row>
    <row r="47" spans="1:23">
      <c r="A47" s="11">
        <v>7</v>
      </c>
      <c r="B47" s="73">
        <v>6250</v>
      </c>
      <c r="C47" s="74" t="s">
        <v>33</v>
      </c>
      <c r="D47" s="56">
        <v>2261</v>
      </c>
      <c r="E47" s="5">
        <v>50317000</v>
      </c>
      <c r="F47" s="5"/>
      <c r="G47" s="50">
        <v>0</v>
      </c>
      <c r="H47" s="78">
        <v>106632025.63658218</v>
      </c>
      <c r="I47" s="5">
        <v>85041362</v>
      </c>
      <c r="J47" s="5">
        <v>7840000</v>
      </c>
      <c r="K47" s="5">
        <v>500000</v>
      </c>
      <c r="N47" s="51">
        <v>8754465.5999999996</v>
      </c>
      <c r="O47" s="5">
        <v>76578687.36553669</v>
      </c>
      <c r="P47" s="5"/>
      <c r="Q47" s="63">
        <v>120791181.39451715</v>
      </c>
      <c r="R47" s="5">
        <f t="shared" si="0"/>
        <v>456454721.99663603</v>
      </c>
      <c r="S47" s="88"/>
      <c r="T47" s="81"/>
      <c r="U47" s="83"/>
      <c r="V47" s="84"/>
      <c r="W47" s="7"/>
    </row>
    <row r="48" spans="1:23">
      <c r="A48" s="11">
        <v>7</v>
      </c>
      <c r="B48" s="73">
        <v>6400</v>
      </c>
      <c r="C48" s="74" t="s">
        <v>66</v>
      </c>
      <c r="D48" s="56">
        <v>1966</v>
      </c>
      <c r="E48" s="5"/>
      <c r="F48" s="5"/>
      <c r="G48" s="50">
        <v>79886116.206998408</v>
      </c>
      <c r="H48" s="78">
        <v>107213048.61633612</v>
      </c>
      <c r="I48" s="5">
        <v>104110023</v>
      </c>
      <c r="J48" s="5">
        <v>7720000</v>
      </c>
      <c r="K48" s="5">
        <v>1900000</v>
      </c>
      <c r="L48" s="5"/>
      <c r="M48" s="5"/>
      <c r="N48" s="51">
        <v>7003968.7999999998</v>
      </c>
      <c r="O48" s="5">
        <v>45744695.391024023</v>
      </c>
      <c r="P48" s="5"/>
      <c r="Q48" s="63">
        <v>68673163.594525114</v>
      </c>
      <c r="R48" s="5">
        <f t="shared" si="0"/>
        <v>422251015.60888362</v>
      </c>
      <c r="S48" s="88"/>
      <c r="T48" s="81"/>
      <c r="U48" s="83"/>
      <c r="V48" s="84"/>
      <c r="W48" s="7"/>
    </row>
    <row r="49" spans="1:23">
      <c r="A49" s="11">
        <v>7</v>
      </c>
      <c r="B49" s="73">
        <v>6501</v>
      </c>
      <c r="C49" s="74" t="s">
        <v>67</v>
      </c>
      <c r="D49" s="56">
        <v>99</v>
      </c>
      <c r="E49" s="43"/>
      <c r="F49" s="43"/>
      <c r="G49" s="50">
        <v>0</v>
      </c>
      <c r="H49" s="78">
        <v>4040756.7754573785</v>
      </c>
      <c r="I49" s="5">
        <v>5301575</v>
      </c>
      <c r="J49" s="5">
        <v>0</v>
      </c>
      <c r="K49" s="5">
        <v>0</v>
      </c>
      <c r="N49" s="51">
        <v>23016</v>
      </c>
      <c r="O49" s="5">
        <v>2810414.5037025777</v>
      </c>
      <c r="P49" s="5"/>
      <c r="Q49" s="63">
        <v>0</v>
      </c>
      <c r="R49" s="5">
        <f t="shared" si="0"/>
        <v>12175762.279159956</v>
      </c>
      <c r="S49" s="88"/>
      <c r="T49" s="81"/>
      <c r="U49" s="83"/>
      <c r="V49" s="84"/>
      <c r="W49" s="7"/>
    </row>
    <row r="50" spans="1:23">
      <c r="A50" s="11">
        <v>7</v>
      </c>
      <c r="B50" s="73">
        <v>6506</v>
      </c>
      <c r="C50" s="74" t="s">
        <v>68</v>
      </c>
      <c r="D50" s="56">
        <v>176</v>
      </c>
      <c r="E50" s="43"/>
      <c r="F50" s="43"/>
      <c r="G50" s="50">
        <v>999410.17974275723</v>
      </c>
      <c r="H50" s="78">
        <v>13953177.886902777</v>
      </c>
      <c r="I50" s="5">
        <v>10518668</v>
      </c>
      <c r="J50" s="5">
        <v>0</v>
      </c>
      <c r="K50" s="5">
        <v>0</v>
      </c>
      <c r="L50" s="5"/>
      <c r="M50" s="5"/>
      <c r="N50" s="51">
        <v>277500</v>
      </c>
      <c r="O50" s="5">
        <v>3517139.0257066055</v>
      </c>
      <c r="P50" s="5"/>
      <c r="Q50" s="63">
        <v>0</v>
      </c>
      <c r="R50" s="5">
        <f t="shared" si="0"/>
        <v>29265895.092352137</v>
      </c>
      <c r="S50" s="88"/>
      <c r="T50" s="81"/>
      <c r="U50" s="85"/>
      <c r="V50" s="84"/>
      <c r="W50" s="7"/>
    </row>
    <row r="51" spans="1:23">
      <c r="A51" s="11">
        <v>7</v>
      </c>
      <c r="B51" s="73">
        <v>6513</v>
      </c>
      <c r="C51" s="74" t="s">
        <v>69</v>
      </c>
      <c r="D51" s="56">
        <v>998</v>
      </c>
      <c r="E51" s="43"/>
      <c r="F51" s="43"/>
      <c r="G51" s="50">
        <v>52662733.824867181</v>
      </c>
      <c r="H51" s="78">
        <v>80461216.686941415</v>
      </c>
      <c r="I51" s="5">
        <v>60334759</v>
      </c>
      <c r="J51" s="5">
        <v>2940000</v>
      </c>
      <c r="K51" s="5">
        <v>0</v>
      </c>
      <c r="N51" s="51">
        <v>1358402.4</v>
      </c>
      <c r="O51" s="5">
        <v>13023839.887210209</v>
      </c>
      <c r="P51" s="5"/>
      <c r="Q51" s="63">
        <v>16579689.631681303</v>
      </c>
      <c r="R51" s="5">
        <f t="shared" si="0"/>
        <v>227360641.43070012</v>
      </c>
      <c r="S51" s="88"/>
      <c r="T51" s="81"/>
      <c r="U51" s="83"/>
      <c r="V51" s="84"/>
      <c r="W51" s="7"/>
    </row>
    <row r="52" spans="1:23">
      <c r="A52" s="11">
        <v>7</v>
      </c>
      <c r="B52" s="73">
        <v>6514</v>
      </c>
      <c r="C52" s="74" t="s">
        <v>70</v>
      </c>
      <c r="D52" s="56">
        <v>411</v>
      </c>
      <c r="E52" s="5"/>
      <c r="F52" s="5"/>
      <c r="G52" s="50">
        <v>12085540.904585062</v>
      </c>
      <c r="H52" s="78">
        <v>29245672.490524814</v>
      </c>
      <c r="I52" s="5">
        <v>25361147</v>
      </c>
      <c r="J52" s="5">
        <v>4900000</v>
      </c>
      <c r="K52" s="5">
        <v>100000</v>
      </c>
      <c r="N52" s="51">
        <v>346760.6</v>
      </c>
      <c r="O52" s="5">
        <v>12718289.265999693</v>
      </c>
      <c r="P52" s="5"/>
      <c r="Q52" s="63">
        <v>0</v>
      </c>
      <c r="R52" s="5">
        <f t="shared" si="0"/>
        <v>84757410.261109561</v>
      </c>
      <c r="S52" s="88"/>
      <c r="T52" s="81"/>
      <c r="U52" s="83"/>
      <c r="V52" s="84"/>
      <c r="W52" s="7"/>
    </row>
    <row r="53" spans="1:23">
      <c r="A53" s="11">
        <v>7</v>
      </c>
      <c r="B53" s="73">
        <v>6601</v>
      </c>
      <c r="C53" s="74" t="s">
        <v>71</v>
      </c>
      <c r="D53" s="56">
        <v>381</v>
      </c>
      <c r="E53" s="43"/>
      <c r="F53" s="43"/>
      <c r="G53" s="12">
        <v>13562504.036083639</v>
      </c>
      <c r="H53" s="78">
        <v>22468712.857396267</v>
      </c>
      <c r="I53" s="5">
        <v>31990063</v>
      </c>
      <c r="J53" s="5">
        <v>0</v>
      </c>
      <c r="K53" s="5">
        <v>0</v>
      </c>
      <c r="N53" s="51">
        <v>510209.4</v>
      </c>
      <c r="O53" s="5">
        <v>8347265.2612083089</v>
      </c>
      <c r="P53" s="5"/>
      <c r="Q53" s="63">
        <v>4328055.3297498375</v>
      </c>
      <c r="R53" s="5">
        <f t="shared" si="0"/>
        <v>81206809.884438068</v>
      </c>
      <c r="S53" s="88"/>
      <c r="T53" s="81"/>
      <c r="U53" s="83"/>
      <c r="V53" s="84"/>
      <c r="W53" s="7"/>
    </row>
    <row r="54" spans="1:23">
      <c r="A54" s="11">
        <v>7</v>
      </c>
      <c r="B54" s="73">
        <v>6602</v>
      </c>
      <c r="C54" s="74" t="s">
        <v>72</v>
      </c>
      <c r="D54" s="56">
        <v>368</v>
      </c>
      <c r="E54" s="43"/>
      <c r="F54" s="43"/>
      <c r="G54" s="50">
        <v>9463224.7583246417</v>
      </c>
      <c r="H54" s="78">
        <v>22626922.0314309</v>
      </c>
      <c r="I54" s="5">
        <v>30208565</v>
      </c>
      <c r="J54" s="5">
        <v>1960000</v>
      </c>
      <c r="K54" s="5">
        <v>300000</v>
      </c>
      <c r="N54" s="51">
        <v>690312</v>
      </c>
      <c r="O54" s="5">
        <v>8371660.3733148323</v>
      </c>
      <c r="P54" s="5"/>
      <c r="Q54" s="63">
        <v>11067079.901506456</v>
      </c>
      <c r="R54" s="5">
        <f t="shared" si="0"/>
        <v>84687764.06457682</v>
      </c>
      <c r="S54" s="88"/>
      <c r="T54" s="81"/>
      <c r="U54" s="83"/>
      <c r="V54" s="84"/>
      <c r="W54" s="7"/>
    </row>
    <row r="55" spans="1:23">
      <c r="A55" s="11">
        <v>7</v>
      </c>
      <c r="B55" s="73">
        <v>6607</v>
      </c>
      <c r="C55" s="74" t="s">
        <v>73</v>
      </c>
      <c r="D55" s="56">
        <v>410</v>
      </c>
      <c r="E55" s="5"/>
      <c r="F55" s="5"/>
      <c r="G55" s="50">
        <v>0</v>
      </c>
      <c r="H55" s="78">
        <v>31620940.571027406</v>
      </c>
      <c r="I55" s="5">
        <v>31886387</v>
      </c>
      <c r="J55" s="5">
        <v>980000</v>
      </c>
      <c r="K55" s="5">
        <v>300000</v>
      </c>
      <c r="L55" s="34"/>
      <c r="M55" s="34"/>
      <c r="N55" s="51">
        <v>1375137</v>
      </c>
      <c r="O55" s="5">
        <v>19139805.573003832</v>
      </c>
      <c r="P55" s="5"/>
      <c r="Q55" s="63">
        <v>13147272.472252663</v>
      </c>
      <c r="R55" s="5">
        <f t="shared" si="0"/>
        <v>98449542.616283908</v>
      </c>
      <c r="S55" s="88"/>
      <c r="T55" s="81"/>
      <c r="U55" s="83"/>
      <c r="V55" s="84"/>
      <c r="W55" s="7"/>
    </row>
    <row r="56" spans="1:23">
      <c r="A56" s="11">
        <v>7</v>
      </c>
      <c r="B56" s="73">
        <v>6609</v>
      </c>
      <c r="C56" s="74" t="s">
        <v>74</v>
      </c>
      <c r="D56" s="56">
        <v>257</v>
      </c>
      <c r="E56" s="43"/>
      <c r="F56" s="43"/>
      <c r="G56" s="50">
        <v>0</v>
      </c>
      <c r="H56" s="78">
        <v>20122923.233052753</v>
      </c>
      <c r="I56" s="5">
        <v>17788345</v>
      </c>
      <c r="J56" s="5">
        <v>0</v>
      </c>
      <c r="K56" s="5">
        <v>0</v>
      </c>
      <c r="N56" s="51">
        <v>657244.80000000005</v>
      </c>
      <c r="O56" s="5">
        <v>13755334.845079932</v>
      </c>
      <c r="P56" s="5"/>
      <c r="Q56" s="63">
        <v>7218710.3916032398</v>
      </c>
      <c r="R56" s="5">
        <f t="shared" si="0"/>
        <v>59542558.269735925</v>
      </c>
      <c r="S56" s="88"/>
      <c r="T56" s="81"/>
      <c r="U56" s="83"/>
      <c r="V56" s="84"/>
      <c r="W56" s="7"/>
    </row>
    <row r="57" spans="1:23">
      <c r="A57" s="11">
        <v>7</v>
      </c>
      <c r="B57" s="73">
        <v>6611</v>
      </c>
      <c r="C57" s="74" t="s">
        <v>75</v>
      </c>
      <c r="D57" s="56">
        <v>60</v>
      </c>
      <c r="E57" s="5"/>
      <c r="F57" s="5"/>
      <c r="G57" s="50">
        <v>2758946.713216912</v>
      </c>
      <c r="H57" s="78">
        <v>6073095.7988549303</v>
      </c>
      <c r="I57" s="5">
        <v>1368626</v>
      </c>
      <c r="J57" s="5">
        <v>0</v>
      </c>
      <c r="K57" s="5">
        <v>0</v>
      </c>
      <c r="L57" s="5"/>
      <c r="M57" s="5"/>
      <c r="N57" s="51">
        <v>311288.40000000002</v>
      </c>
      <c r="O57" s="5">
        <v>962660.32942848897</v>
      </c>
      <c r="P57" s="5"/>
      <c r="Q57" s="63">
        <v>0</v>
      </c>
      <c r="R57" s="5">
        <f t="shared" si="0"/>
        <v>11474617.241500331</v>
      </c>
      <c r="S57" s="88"/>
      <c r="T57" s="81"/>
      <c r="U57" s="83"/>
      <c r="V57" s="84"/>
      <c r="W57" s="7"/>
    </row>
    <row r="58" spans="1:23">
      <c r="A58" s="11">
        <v>7</v>
      </c>
      <c r="B58" s="73">
        <v>6612</v>
      </c>
      <c r="C58" s="74" t="s">
        <v>3</v>
      </c>
      <c r="D58" s="56">
        <v>699</v>
      </c>
      <c r="E58" s="5">
        <v>2814700</v>
      </c>
      <c r="F58" s="5"/>
      <c r="G58" s="50">
        <v>39076229.42930197</v>
      </c>
      <c r="H58" s="78">
        <v>58308702.171951339</v>
      </c>
      <c r="I58" s="5">
        <v>51151934</v>
      </c>
      <c r="J58" s="5">
        <v>1960000</v>
      </c>
      <c r="K58" s="5">
        <v>100000</v>
      </c>
      <c r="L58" s="5"/>
      <c r="M58" s="5"/>
      <c r="N58" s="51">
        <v>1816143</v>
      </c>
      <c r="O58" s="5">
        <v>19314742.195407774</v>
      </c>
      <c r="P58" s="5"/>
      <c r="Q58" s="63">
        <v>20822930.382481441</v>
      </c>
      <c r="R58" s="5">
        <f t="shared" si="0"/>
        <v>195365381.17914253</v>
      </c>
      <c r="S58" s="88"/>
      <c r="T58" s="81"/>
      <c r="U58" s="85"/>
      <c r="V58" s="84"/>
      <c r="W58" s="7"/>
    </row>
    <row r="59" spans="1:23">
      <c r="A59" s="11">
        <v>7</v>
      </c>
      <c r="B59" s="73">
        <v>6706</v>
      </c>
      <c r="C59" s="74" t="s">
        <v>76</v>
      </c>
      <c r="D59" s="56">
        <v>106</v>
      </c>
      <c r="E59" s="5"/>
      <c r="F59" s="5"/>
      <c r="G59" s="50">
        <v>5260739.6468716934</v>
      </c>
      <c r="H59" s="78">
        <v>3565585.7670155452</v>
      </c>
      <c r="I59" s="5">
        <v>7240415</v>
      </c>
      <c r="J59" s="5">
        <v>0</v>
      </c>
      <c r="K59" s="5">
        <v>0</v>
      </c>
      <c r="L59" s="5"/>
      <c r="M59" s="5"/>
      <c r="N59" s="49">
        <v>0</v>
      </c>
      <c r="O59" s="5">
        <v>1689954.8752358332</v>
      </c>
      <c r="P59" s="5"/>
      <c r="Q59" s="63">
        <v>0</v>
      </c>
      <c r="R59" s="5">
        <f t="shared" si="0"/>
        <v>17756695.289123073</v>
      </c>
      <c r="S59" s="88"/>
      <c r="T59" s="81"/>
      <c r="U59" s="83"/>
      <c r="V59" s="84"/>
      <c r="W59" s="7"/>
    </row>
    <row r="60" spans="1:23">
      <c r="A60" s="11">
        <v>7</v>
      </c>
      <c r="B60" s="73">
        <v>6709</v>
      </c>
      <c r="C60" s="74" t="s">
        <v>34</v>
      </c>
      <c r="D60" s="56">
        <v>518</v>
      </c>
      <c r="E60" s="43">
        <v>37148401</v>
      </c>
      <c r="F60" s="43"/>
      <c r="G60" s="50">
        <v>0</v>
      </c>
      <c r="H60" s="78">
        <v>35700479.077702828</v>
      </c>
      <c r="I60" s="5">
        <v>25104273</v>
      </c>
      <c r="J60" s="5">
        <v>1900000</v>
      </c>
      <c r="K60" s="5">
        <v>0</v>
      </c>
      <c r="N60" s="49">
        <v>869186.8</v>
      </c>
      <c r="O60" s="5">
        <v>19669216.303174917</v>
      </c>
      <c r="P60" s="5"/>
      <c r="Q60" s="63">
        <v>22679118.709857259</v>
      </c>
      <c r="R60" s="5">
        <f t="shared" si="0"/>
        <v>143070674.890735</v>
      </c>
      <c r="S60" s="88"/>
      <c r="T60" s="81"/>
      <c r="U60" s="83"/>
      <c r="V60" s="84"/>
      <c r="W60" s="7"/>
    </row>
    <row r="61" spans="1:23">
      <c r="A61" s="11">
        <v>8</v>
      </c>
      <c r="B61" s="73">
        <v>7000</v>
      </c>
      <c r="C61" s="74" t="s">
        <v>77</v>
      </c>
      <c r="D61" s="56">
        <v>726</v>
      </c>
      <c r="E61" s="43"/>
      <c r="F61" s="43"/>
      <c r="G61" s="50">
        <v>0</v>
      </c>
      <c r="H61" s="78">
        <v>21762412.76172509</v>
      </c>
      <c r="I61" s="5">
        <v>18155800</v>
      </c>
      <c r="J61" s="5">
        <v>1960000</v>
      </c>
      <c r="K61" s="5">
        <v>500000</v>
      </c>
      <c r="L61" s="5"/>
      <c r="M61" s="5"/>
      <c r="N61" s="49">
        <v>3738467.4</v>
      </c>
      <c r="O61" s="5">
        <v>39227165.157369219</v>
      </c>
      <c r="P61" s="5"/>
      <c r="Q61" s="63">
        <v>22489660.697645992</v>
      </c>
      <c r="R61" s="5">
        <f t="shared" si="0"/>
        <v>107833506.01674029</v>
      </c>
      <c r="S61" s="88"/>
      <c r="T61" s="81"/>
      <c r="U61" s="83"/>
      <c r="V61" s="84"/>
      <c r="W61" s="7"/>
    </row>
    <row r="62" spans="1:23">
      <c r="A62" s="11">
        <v>8</v>
      </c>
      <c r="B62" s="73">
        <v>7300</v>
      </c>
      <c r="C62" s="74" t="s">
        <v>78</v>
      </c>
      <c r="D62" s="56">
        <v>5705</v>
      </c>
      <c r="E62" s="43">
        <v>132651356</v>
      </c>
      <c r="F62" s="43"/>
      <c r="G62" s="50">
        <v>0</v>
      </c>
      <c r="H62" s="78">
        <v>32396408.733222149</v>
      </c>
      <c r="I62" s="5">
        <v>-24920484</v>
      </c>
      <c r="J62" s="5">
        <v>9740000</v>
      </c>
      <c r="K62" s="5">
        <v>5900000</v>
      </c>
      <c r="N62" s="30">
        <v>11337291</v>
      </c>
      <c r="O62" s="5">
        <v>134875739.25244409</v>
      </c>
      <c r="P62" s="5"/>
      <c r="Q62" s="63">
        <v>0</v>
      </c>
      <c r="R62" s="5">
        <f t="shared" si="0"/>
        <v>301980310.98566628</v>
      </c>
      <c r="S62" s="88"/>
      <c r="T62" s="81"/>
      <c r="U62" s="83"/>
      <c r="V62" s="84"/>
      <c r="W62" s="7"/>
    </row>
    <row r="63" spans="1:23">
      <c r="A63" s="11">
        <v>8</v>
      </c>
      <c r="B63" s="73">
        <v>7502</v>
      </c>
      <c r="C63" s="74" t="s">
        <v>79</v>
      </c>
      <c r="D63" s="56">
        <v>712</v>
      </c>
      <c r="E63" s="43"/>
      <c r="F63" s="43"/>
      <c r="G63" s="50">
        <v>12130763.819877209</v>
      </c>
      <c r="H63" s="78">
        <v>41217105.146885224</v>
      </c>
      <c r="I63" s="5">
        <v>35085167</v>
      </c>
      <c r="J63" s="5">
        <v>980000</v>
      </c>
      <c r="K63" s="5">
        <v>0</v>
      </c>
      <c r="N63" s="30">
        <v>2130779.4</v>
      </c>
      <c r="O63" s="5">
        <v>27984096.402219534</v>
      </c>
      <c r="P63" s="5"/>
      <c r="Q63" s="63">
        <v>17854513.798767425</v>
      </c>
      <c r="R63" s="5">
        <f t="shared" si="0"/>
        <v>137382425.56774938</v>
      </c>
      <c r="S63" s="88"/>
      <c r="T63" s="81"/>
      <c r="U63" s="83"/>
      <c r="V63" s="84"/>
      <c r="W63" s="7"/>
    </row>
    <row r="64" spans="1:23">
      <c r="A64" s="11">
        <v>8</v>
      </c>
      <c r="B64" s="73">
        <v>7505</v>
      </c>
      <c r="C64" s="74" t="s">
        <v>80</v>
      </c>
      <c r="D64" s="56">
        <v>524</v>
      </c>
      <c r="E64" s="43"/>
      <c r="F64" s="43"/>
      <c r="G64" s="50">
        <v>0</v>
      </c>
      <c r="H64" s="78">
        <v>7413867.8809412541</v>
      </c>
      <c r="I64" s="5">
        <v>0</v>
      </c>
      <c r="J64" s="5">
        <v>0</v>
      </c>
      <c r="K64" s="5">
        <v>100000</v>
      </c>
      <c r="L64" s="5"/>
      <c r="M64" s="5"/>
      <c r="N64" s="30">
        <v>97009.4</v>
      </c>
      <c r="O64" s="5">
        <v>2171909.2288525482</v>
      </c>
      <c r="P64" s="5"/>
      <c r="Q64" s="63">
        <v>0</v>
      </c>
      <c r="R64" s="5">
        <f t="shared" si="0"/>
        <v>9782786.5097938031</v>
      </c>
      <c r="S64" s="88"/>
      <c r="T64" s="81"/>
      <c r="U64" s="83"/>
      <c r="V64" s="84"/>
      <c r="W64" s="7"/>
    </row>
    <row r="65" spans="1:23">
      <c r="A65" s="11">
        <v>8</v>
      </c>
      <c r="B65" s="73">
        <v>7509</v>
      </c>
      <c r="C65" s="74" t="s">
        <v>81</v>
      </c>
      <c r="D65" s="56">
        <v>146</v>
      </c>
      <c r="E65" s="5"/>
      <c r="F65" s="5"/>
      <c r="G65" s="50">
        <v>11863813.296273474</v>
      </c>
      <c r="H65" s="78">
        <v>8886335.1549614258</v>
      </c>
      <c r="I65" s="5">
        <v>11949098</v>
      </c>
      <c r="J65" s="5">
        <v>0</v>
      </c>
      <c r="K65" s="5">
        <v>300000</v>
      </c>
      <c r="N65" s="30">
        <v>536928.6</v>
      </c>
      <c r="O65" s="5">
        <v>3694417.2709502196</v>
      </c>
      <c r="P65" s="5"/>
      <c r="Q65" s="63">
        <v>3281643.4467849154</v>
      </c>
      <c r="R65" s="5">
        <f t="shared" si="0"/>
        <v>40512235.768970035</v>
      </c>
      <c r="S65" s="88"/>
      <c r="T65" s="81"/>
      <c r="U65" s="83"/>
      <c r="V65" s="84"/>
      <c r="W65" s="7"/>
    </row>
    <row r="66" spans="1:23">
      <c r="A66" s="11">
        <v>8</v>
      </c>
      <c r="B66" s="73">
        <v>7613</v>
      </c>
      <c r="C66" s="74" t="s">
        <v>82</v>
      </c>
      <c r="D66" s="56">
        <v>244</v>
      </c>
      <c r="E66" s="43"/>
      <c r="F66" s="43"/>
      <c r="G66" s="50">
        <v>7892865.8620378273</v>
      </c>
      <c r="H66" s="78">
        <v>20516902.975803595</v>
      </c>
      <c r="I66" s="5">
        <v>22113185</v>
      </c>
      <c r="J66" s="5">
        <v>0</v>
      </c>
      <c r="K66" s="5">
        <v>700000</v>
      </c>
      <c r="L66" s="5"/>
      <c r="M66" s="5"/>
      <c r="N66" s="30">
        <v>769447.6</v>
      </c>
      <c r="O66" s="5">
        <v>7795046.3201679476</v>
      </c>
      <c r="P66" s="5"/>
      <c r="Q66" s="63">
        <v>8550311.0020249095</v>
      </c>
      <c r="R66" s="5">
        <f t="shared" si="0"/>
        <v>68337758.760034278</v>
      </c>
      <c r="S66" s="88"/>
      <c r="T66" s="81"/>
      <c r="U66" s="83"/>
      <c r="V66" s="84"/>
      <c r="W66" s="7"/>
    </row>
    <row r="67" spans="1:23">
      <c r="A67" s="11">
        <v>8</v>
      </c>
      <c r="B67" s="73">
        <v>7617</v>
      </c>
      <c r="C67" s="74" t="s">
        <v>83</v>
      </c>
      <c r="D67" s="56">
        <v>463</v>
      </c>
      <c r="E67" s="43"/>
      <c r="F67" s="43"/>
      <c r="G67" s="50">
        <v>1513964.4001431351</v>
      </c>
      <c r="H67" s="78">
        <v>38264565.356950678</v>
      </c>
      <c r="I67" s="5">
        <v>19047974</v>
      </c>
      <c r="J67" s="5">
        <v>980000</v>
      </c>
      <c r="K67" s="5">
        <v>400000</v>
      </c>
      <c r="L67" s="5"/>
      <c r="M67" s="5"/>
      <c r="N67" s="30">
        <v>1528922.4</v>
      </c>
      <c r="O67" s="5">
        <v>16455706.09663566</v>
      </c>
      <c r="P67" s="5"/>
      <c r="Q67" s="63">
        <v>21942287.992578812</v>
      </c>
      <c r="R67" s="5">
        <f t="shared" si="0"/>
        <v>100133420.24630827</v>
      </c>
      <c r="S67" s="88"/>
      <c r="T67" s="81"/>
      <c r="U67" s="83"/>
      <c r="V67" s="84"/>
      <c r="W67" s="7"/>
    </row>
    <row r="68" spans="1:23">
      <c r="A68" s="11">
        <v>8</v>
      </c>
      <c r="B68" s="73">
        <v>7620</v>
      </c>
      <c r="C68" s="74" t="s">
        <v>24</v>
      </c>
      <c r="D68" s="56">
        <v>4644</v>
      </c>
      <c r="E68" s="43">
        <v>6500000</v>
      </c>
      <c r="F68" s="43"/>
      <c r="G68" s="50">
        <v>0</v>
      </c>
      <c r="H68" s="78">
        <v>196628760.73655689</v>
      </c>
      <c r="I68" s="5">
        <v>-47126253</v>
      </c>
      <c r="J68" s="5">
        <v>8760000</v>
      </c>
      <c r="K68" s="5">
        <v>1300000</v>
      </c>
      <c r="L68" s="5"/>
      <c r="M68" s="5"/>
      <c r="N68" s="30">
        <v>8303828.4000000004</v>
      </c>
      <c r="O68" s="5">
        <v>68415463.860315457</v>
      </c>
      <c r="P68" s="5"/>
      <c r="Q68" s="63">
        <v>0</v>
      </c>
      <c r="R68" s="5">
        <f t="shared" si="0"/>
        <v>242781799.99687237</v>
      </c>
      <c r="S68" s="88"/>
      <c r="T68" s="81"/>
      <c r="U68" s="83"/>
      <c r="V68" s="84"/>
      <c r="W68" s="7"/>
    </row>
    <row r="69" spans="1:23">
      <c r="A69" s="11">
        <v>8</v>
      </c>
      <c r="B69" s="73">
        <v>7708</v>
      </c>
      <c r="C69" s="74" t="s">
        <v>84</v>
      </c>
      <c r="D69" s="56">
        <v>2186</v>
      </c>
      <c r="E69" s="43"/>
      <c r="F69" s="43"/>
      <c r="G69" s="50">
        <v>58300058.943225838</v>
      </c>
      <c r="H69" s="78">
        <v>153735873.02691433</v>
      </c>
      <c r="I69" s="5">
        <v>156955851</v>
      </c>
      <c r="J69" s="5">
        <v>7310000</v>
      </c>
      <c r="K69" s="5">
        <v>1600000</v>
      </c>
      <c r="L69" s="5"/>
      <c r="M69" s="5"/>
      <c r="N69" s="30">
        <v>6299648.5999999996</v>
      </c>
      <c r="O69" s="5">
        <v>56783316.734346636</v>
      </c>
      <c r="P69" s="5"/>
      <c r="Q69" s="63">
        <v>86940126.168756142</v>
      </c>
      <c r="R69" s="5">
        <f t="shared" si="0"/>
        <v>527924874.47324294</v>
      </c>
      <c r="S69" s="88"/>
      <c r="T69" s="81"/>
      <c r="U69" s="83"/>
      <c r="V69" s="84"/>
      <c r="W69" s="7"/>
    </row>
    <row r="70" spans="1:23">
      <c r="A70" s="11">
        <v>9</v>
      </c>
      <c r="B70" s="73">
        <v>8000</v>
      </c>
      <c r="C70" s="74" t="s">
        <v>85</v>
      </c>
      <c r="D70" s="56">
        <v>4075</v>
      </c>
      <c r="E70" s="43"/>
      <c r="F70" s="43"/>
      <c r="G70" s="50">
        <v>0</v>
      </c>
      <c r="H70" s="78">
        <v>131368280.30511943</v>
      </c>
      <c r="I70" s="5">
        <v>86636056</v>
      </c>
      <c r="J70" s="5">
        <v>17520000</v>
      </c>
      <c r="K70" s="5">
        <v>400000</v>
      </c>
      <c r="N70" s="30">
        <v>10387917.4</v>
      </c>
      <c r="O70" s="5">
        <v>101167089.36246331</v>
      </c>
      <c r="P70" s="5"/>
      <c r="Q70" s="63">
        <v>133449692.45340461</v>
      </c>
      <c r="R70" s="5">
        <f t="shared" si="0"/>
        <v>480929035.52098733</v>
      </c>
      <c r="S70" s="88"/>
      <c r="T70" s="81"/>
      <c r="U70" s="83"/>
      <c r="V70" s="84"/>
      <c r="W70" s="7"/>
    </row>
    <row r="71" spans="1:23">
      <c r="A71" s="11">
        <v>9</v>
      </c>
      <c r="B71" s="73">
        <v>8200</v>
      </c>
      <c r="C71" s="74" t="s">
        <v>86</v>
      </c>
      <c r="D71" s="56">
        <v>7280</v>
      </c>
      <c r="E71" s="5"/>
      <c r="F71" s="5"/>
      <c r="G71" s="50">
        <v>0</v>
      </c>
      <c r="H71" s="78">
        <v>139848513.6348474</v>
      </c>
      <c r="I71" s="5">
        <v>173676230</v>
      </c>
      <c r="J71" s="5">
        <v>19540000</v>
      </c>
      <c r="K71" s="5">
        <v>1600000</v>
      </c>
      <c r="N71" s="30">
        <v>18441277</v>
      </c>
      <c r="O71" s="5">
        <v>105172450.65096261</v>
      </c>
      <c r="P71" s="5"/>
      <c r="Q71" s="63">
        <v>0</v>
      </c>
      <c r="R71" s="5">
        <f t="shared" si="0"/>
        <v>458278471.28580999</v>
      </c>
      <c r="S71" s="88"/>
      <c r="T71" s="81"/>
      <c r="U71" s="83"/>
      <c r="V71" s="84"/>
      <c r="W71" s="7"/>
    </row>
    <row r="72" spans="1:23">
      <c r="A72" s="11">
        <v>9</v>
      </c>
      <c r="B72" s="73">
        <v>8508</v>
      </c>
      <c r="C72" s="74" t="s">
        <v>87</v>
      </c>
      <c r="D72" s="56">
        <v>496</v>
      </c>
      <c r="E72" s="43"/>
      <c r="F72" s="43"/>
      <c r="G72" s="50">
        <v>17588535.481358122</v>
      </c>
      <c r="H72" s="78">
        <v>33216700.591900397</v>
      </c>
      <c r="I72" s="5">
        <v>31764368</v>
      </c>
      <c r="J72" s="5">
        <v>0</v>
      </c>
      <c r="K72" s="5">
        <v>0</v>
      </c>
      <c r="N72" s="30">
        <v>851616.6</v>
      </c>
      <c r="O72" s="5">
        <v>16589103.196998255</v>
      </c>
      <c r="P72" s="5"/>
      <c r="Q72" s="63">
        <v>18588451.387237117</v>
      </c>
      <c r="R72" s="5">
        <f t="shared" ref="R72:R83" si="1">SUM(E72:Q72)</f>
        <v>118598775.25749388</v>
      </c>
      <c r="S72" s="88"/>
      <c r="T72" s="81"/>
      <c r="U72" s="83"/>
      <c r="V72" s="84"/>
      <c r="W72" s="7"/>
    </row>
    <row r="73" spans="1:23">
      <c r="A73" s="11">
        <v>9</v>
      </c>
      <c r="B73" s="73">
        <v>8509</v>
      </c>
      <c r="C73" s="74" t="s">
        <v>88</v>
      </c>
      <c r="D73" s="56">
        <v>485</v>
      </c>
      <c r="E73" s="43"/>
      <c r="F73" s="43"/>
      <c r="G73" s="50">
        <v>6535541.4140525563</v>
      </c>
      <c r="H73" s="78">
        <v>48500722.855676383</v>
      </c>
      <c r="I73" s="5">
        <v>24487974</v>
      </c>
      <c r="J73" s="5">
        <v>0</v>
      </c>
      <c r="K73" s="5">
        <v>200000</v>
      </c>
      <c r="L73" s="5"/>
      <c r="M73" s="5"/>
      <c r="N73" s="30">
        <v>1214324.2</v>
      </c>
      <c r="O73" s="5">
        <v>16529273.036893837</v>
      </c>
      <c r="P73" s="5"/>
      <c r="Q73" s="63">
        <v>18124976.241408534</v>
      </c>
      <c r="R73" s="5">
        <f t="shared" si="1"/>
        <v>115592811.74803129</v>
      </c>
      <c r="S73" s="88"/>
      <c r="T73" s="81"/>
      <c r="U73" s="83"/>
      <c r="V73" s="84"/>
      <c r="W73" s="7"/>
    </row>
    <row r="74" spans="1:23">
      <c r="A74" s="11">
        <v>9</v>
      </c>
      <c r="B74" s="73">
        <v>8610</v>
      </c>
      <c r="C74" s="74" t="s">
        <v>89</v>
      </c>
      <c r="D74" s="56">
        <v>158</v>
      </c>
      <c r="E74" s="43"/>
      <c r="F74" s="43"/>
      <c r="G74" s="50">
        <v>0</v>
      </c>
      <c r="H74" s="78">
        <v>0</v>
      </c>
      <c r="I74" s="5">
        <v>2049409</v>
      </c>
      <c r="J74" s="5">
        <v>0</v>
      </c>
      <c r="K74" s="5">
        <v>0</v>
      </c>
      <c r="L74" s="5"/>
      <c r="M74" s="5"/>
      <c r="N74" s="30">
        <v>135285.4</v>
      </c>
      <c r="O74" s="5">
        <v>14472238.3182231</v>
      </c>
      <c r="P74" s="5"/>
      <c r="Q74" s="63">
        <v>0</v>
      </c>
      <c r="R74" s="5">
        <f t="shared" si="1"/>
        <v>16656932.718223101</v>
      </c>
      <c r="S74" s="88"/>
      <c r="T74" s="81"/>
      <c r="U74" s="83"/>
      <c r="V74" s="84"/>
      <c r="W74" s="7"/>
    </row>
    <row r="75" spans="1:23">
      <c r="A75" s="11">
        <v>9</v>
      </c>
      <c r="B75" s="73">
        <v>8613</v>
      </c>
      <c r="C75" s="74" t="s">
        <v>90</v>
      </c>
      <c r="D75" s="56">
        <v>1694</v>
      </c>
      <c r="E75" s="43"/>
      <c r="F75" s="43"/>
      <c r="G75" s="50">
        <v>72309081.040192485</v>
      </c>
      <c r="H75" s="78">
        <v>140173565.06596094</v>
      </c>
      <c r="I75" s="5">
        <v>84313757</v>
      </c>
      <c r="J75" s="5">
        <v>7840000</v>
      </c>
      <c r="K75" s="5">
        <v>1100000</v>
      </c>
      <c r="N75" s="30">
        <v>2366734.2000000002</v>
      </c>
      <c r="O75" s="5">
        <v>37749315.417818703</v>
      </c>
      <c r="P75" s="5"/>
      <c r="Q75" s="63">
        <v>34175938.758985557</v>
      </c>
      <c r="R75" s="5">
        <f t="shared" si="1"/>
        <v>380028391.48295772</v>
      </c>
      <c r="S75" s="88"/>
      <c r="T75" s="81"/>
      <c r="U75" s="83"/>
      <c r="V75" s="84"/>
      <c r="W75" s="7"/>
    </row>
    <row r="76" spans="1:23">
      <c r="A76" s="11">
        <v>9</v>
      </c>
      <c r="B76" s="73">
        <v>8614</v>
      </c>
      <c r="C76" s="74" t="s">
        <v>4</v>
      </c>
      <c r="D76" s="56">
        <v>1526</v>
      </c>
      <c r="E76" s="43"/>
      <c r="F76" s="43"/>
      <c r="G76" s="50">
        <v>0</v>
      </c>
      <c r="H76" s="78">
        <v>106601339.11946481</v>
      </c>
      <c r="I76" s="5">
        <v>97622723</v>
      </c>
      <c r="J76" s="5">
        <v>3920000</v>
      </c>
      <c r="K76" s="5">
        <v>1000000</v>
      </c>
      <c r="L76" s="5"/>
      <c r="M76" s="5"/>
      <c r="N76" s="30">
        <v>2775346.2</v>
      </c>
      <c r="O76" s="5">
        <v>45607445.835528195</v>
      </c>
      <c r="P76" s="5"/>
      <c r="Q76" s="63">
        <v>0</v>
      </c>
      <c r="R76" s="5">
        <f t="shared" si="1"/>
        <v>257526854.154993</v>
      </c>
      <c r="S76" s="88"/>
      <c r="T76" s="81"/>
      <c r="U76" s="83"/>
      <c r="V76" s="84"/>
      <c r="W76" s="7"/>
    </row>
    <row r="77" spans="1:23">
      <c r="A77" s="11">
        <v>9</v>
      </c>
      <c r="B77" s="73">
        <v>8710</v>
      </c>
      <c r="C77" s="74" t="s">
        <v>91</v>
      </c>
      <c r="D77" s="56">
        <v>786</v>
      </c>
      <c r="E77" s="34"/>
      <c r="F77" s="34"/>
      <c r="G77" s="50">
        <v>29653680.373370565</v>
      </c>
      <c r="H77" s="78">
        <v>54961371.665521905</v>
      </c>
      <c r="I77" s="5">
        <v>53289958</v>
      </c>
      <c r="J77" s="5">
        <v>4900000</v>
      </c>
      <c r="K77" s="5">
        <v>200000</v>
      </c>
      <c r="L77" s="5"/>
      <c r="M77" s="5"/>
      <c r="N77" s="30">
        <v>1561587</v>
      </c>
      <c r="O77" s="5">
        <v>19334681.403339539</v>
      </c>
      <c r="P77" s="5"/>
      <c r="Q77" s="63">
        <v>0</v>
      </c>
      <c r="R77" s="5">
        <f t="shared" si="1"/>
        <v>163901278.44223201</v>
      </c>
      <c r="S77" s="88"/>
      <c r="T77" s="81"/>
      <c r="U77" s="83"/>
      <c r="V77" s="84"/>
      <c r="W77" s="7"/>
    </row>
    <row r="78" spans="1:23">
      <c r="A78" s="11">
        <v>9</v>
      </c>
      <c r="B78" s="73">
        <v>8716</v>
      </c>
      <c r="C78" s="74" t="s">
        <v>92</v>
      </c>
      <c r="D78" s="56">
        <v>2189</v>
      </c>
      <c r="E78" s="43"/>
      <c r="F78" s="43"/>
      <c r="G78" s="50">
        <v>50296868.793886594</v>
      </c>
      <c r="H78" s="78">
        <v>81276253.022968546</v>
      </c>
      <c r="I78" s="5">
        <v>78816759</v>
      </c>
      <c r="J78" s="5">
        <v>5880000</v>
      </c>
      <c r="K78" s="5">
        <v>1300000</v>
      </c>
      <c r="L78" s="5"/>
      <c r="M78" s="5"/>
      <c r="N78" s="30">
        <v>4068025.6</v>
      </c>
      <c r="O78" s="5">
        <v>25953024.829959899</v>
      </c>
      <c r="P78" s="5"/>
      <c r="Q78" s="63">
        <v>0</v>
      </c>
      <c r="R78" s="5">
        <f t="shared" si="1"/>
        <v>247590931.24681503</v>
      </c>
      <c r="S78" s="88"/>
      <c r="T78" s="81"/>
      <c r="U78" s="83"/>
      <c r="V78" s="84"/>
      <c r="W78" s="7"/>
    </row>
    <row r="79" spans="1:23">
      <c r="A79" s="11">
        <v>9</v>
      </c>
      <c r="B79" s="73">
        <v>8717</v>
      </c>
      <c r="C79" s="74" t="s">
        <v>93</v>
      </c>
      <c r="D79" s="56">
        <v>1854</v>
      </c>
      <c r="E79" s="5"/>
      <c r="F79" s="5"/>
      <c r="G79" s="50">
        <v>0</v>
      </c>
      <c r="H79" s="78">
        <v>84246524.703961417</v>
      </c>
      <c r="I79" s="5">
        <v>59626179</v>
      </c>
      <c r="J79" s="5">
        <v>6860000</v>
      </c>
      <c r="K79" s="5">
        <v>2600000</v>
      </c>
      <c r="L79" s="5"/>
      <c r="M79" s="5"/>
      <c r="N79" s="30">
        <v>4430337.2</v>
      </c>
      <c r="O79" s="5">
        <v>35316745.297073565</v>
      </c>
      <c r="P79" s="5"/>
      <c r="Q79" s="63">
        <v>0</v>
      </c>
      <c r="R79" s="5">
        <f t="shared" si="1"/>
        <v>193079786.20103499</v>
      </c>
      <c r="S79" s="88"/>
      <c r="T79" s="81"/>
      <c r="U79" s="83"/>
      <c r="V79" s="84"/>
      <c r="W79" s="7"/>
    </row>
    <row r="80" spans="1:23">
      <c r="A80" s="11">
        <v>9</v>
      </c>
      <c r="B80" s="73">
        <v>8719</v>
      </c>
      <c r="C80" s="74" t="s">
        <v>94</v>
      </c>
      <c r="D80" s="56">
        <v>375</v>
      </c>
      <c r="E80" s="43"/>
      <c r="F80" s="43"/>
      <c r="G80" s="50">
        <v>0</v>
      </c>
      <c r="H80" s="78">
        <v>0</v>
      </c>
      <c r="I80" s="5">
        <v>12445991</v>
      </c>
      <c r="J80" s="5">
        <v>3920000</v>
      </c>
      <c r="K80" s="5">
        <v>200000</v>
      </c>
      <c r="L80" s="5"/>
      <c r="M80" s="5"/>
      <c r="N80" s="30">
        <v>3068868.6</v>
      </c>
      <c r="O80" s="5">
        <v>24755610.665159117</v>
      </c>
      <c r="P80" s="5"/>
      <c r="Q80" s="63">
        <v>0</v>
      </c>
      <c r="R80" s="5">
        <f t="shared" si="1"/>
        <v>44390470.265159115</v>
      </c>
      <c r="S80" s="88"/>
      <c r="T80" s="81"/>
      <c r="U80" s="83"/>
      <c r="V80" s="84"/>
      <c r="W80" s="7"/>
    </row>
    <row r="81" spans="1:23">
      <c r="A81" s="11">
        <v>9</v>
      </c>
      <c r="B81" s="73">
        <v>8720</v>
      </c>
      <c r="C81" s="74" t="s">
        <v>5</v>
      </c>
      <c r="D81" s="56">
        <v>527</v>
      </c>
      <c r="E81" s="43"/>
      <c r="F81" s="43"/>
      <c r="G81" s="50">
        <v>0</v>
      </c>
      <c r="H81" s="78">
        <v>0</v>
      </c>
      <c r="I81" s="5">
        <v>52639113</v>
      </c>
      <c r="J81" s="5">
        <v>2940000</v>
      </c>
      <c r="K81" s="5">
        <v>0</v>
      </c>
      <c r="N81" s="30">
        <v>1070990.3999999999</v>
      </c>
      <c r="O81" s="5">
        <v>26332355.607981168</v>
      </c>
      <c r="P81" s="5"/>
      <c r="Q81" s="63">
        <v>0</v>
      </c>
      <c r="R81" s="5">
        <f t="shared" si="1"/>
        <v>82982459.007981166</v>
      </c>
      <c r="S81" s="88"/>
      <c r="T81" s="81"/>
      <c r="U81" s="83"/>
      <c r="V81" s="84"/>
      <c r="W81" s="7"/>
    </row>
    <row r="82" spans="1:23">
      <c r="A82" s="11">
        <v>9</v>
      </c>
      <c r="B82" s="73">
        <v>8721</v>
      </c>
      <c r="C82" s="74" t="s">
        <v>6</v>
      </c>
      <c r="D82" s="56">
        <v>921</v>
      </c>
      <c r="E82" s="43"/>
      <c r="F82" s="43"/>
      <c r="G82" s="50">
        <v>0</v>
      </c>
      <c r="H82" s="78">
        <v>23044036.80808508</v>
      </c>
      <c r="I82" s="5">
        <v>39631789</v>
      </c>
      <c r="J82" s="5">
        <v>5880000</v>
      </c>
      <c r="K82" s="5">
        <v>0</v>
      </c>
      <c r="L82" s="5"/>
      <c r="M82" s="5"/>
      <c r="N82" s="30">
        <v>2824379.4</v>
      </c>
      <c r="O82" s="5">
        <v>26924000.481976476</v>
      </c>
      <c r="P82" s="5"/>
      <c r="Q82" s="63">
        <v>0</v>
      </c>
      <c r="R82" s="5">
        <f t="shared" si="1"/>
        <v>98304205.690061569</v>
      </c>
      <c r="S82" s="88"/>
      <c r="T82" s="81"/>
      <c r="U82" s="83"/>
      <c r="V82" s="84"/>
      <c r="W82" s="7"/>
    </row>
    <row r="83" spans="1:23" ht="13.5" thickBot="1">
      <c r="A83" s="68">
        <v>9</v>
      </c>
      <c r="B83" s="75">
        <v>8722</v>
      </c>
      <c r="C83" s="76" t="s">
        <v>35</v>
      </c>
      <c r="D83" s="77">
        <v>551</v>
      </c>
      <c r="E83" s="69">
        <v>21676000</v>
      </c>
      <c r="F83" s="69"/>
      <c r="G83" s="69">
        <v>37016208.274166927</v>
      </c>
      <c r="H83" s="79">
        <v>45811746.528840385</v>
      </c>
      <c r="I83" s="66">
        <v>58151198</v>
      </c>
      <c r="J83" s="66">
        <v>980000</v>
      </c>
      <c r="K83" s="66">
        <v>0</v>
      </c>
      <c r="L83" s="66"/>
      <c r="M83" s="66"/>
      <c r="N83" s="70">
        <v>813239.4</v>
      </c>
      <c r="O83" s="66">
        <v>8745130.0205343012</v>
      </c>
      <c r="P83" s="66"/>
      <c r="Q83" s="71">
        <v>0</v>
      </c>
      <c r="R83" s="66">
        <f t="shared" si="1"/>
        <v>173193522.22354162</v>
      </c>
      <c r="S83" s="88"/>
      <c r="T83" s="81"/>
      <c r="U83" s="83"/>
      <c r="V83" s="84"/>
      <c r="W83" s="7"/>
    </row>
    <row r="84" spans="1:23" s="3" customFormat="1" ht="6.75" customHeight="1">
      <c r="A84" s="16"/>
      <c r="B84" s="4"/>
      <c r="C84" s="64"/>
      <c r="D84" s="34"/>
      <c r="E84" s="43"/>
      <c r="F84" s="43"/>
      <c r="G84" s="50"/>
      <c r="H84" s="34"/>
      <c r="I84" s="5"/>
      <c r="J84" s="7"/>
      <c r="K84" s="7"/>
      <c r="L84" s="7"/>
      <c r="M84" s="7"/>
      <c r="N84" s="30"/>
      <c r="O84" s="7"/>
      <c r="P84" s="7"/>
      <c r="Q84" s="65"/>
      <c r="R84" s="5"/>
    </row>
    <row r="85" spans="1:23" ht="13.5" thickBot="1">
      <c r="A85" s="11"/>
      <c r="B85" s="3"/>
      <c r="D85" s="17">
        <f>SUM(D5:D83)</f>
        <v>307261</v>
      </c>
      <c r="E85" s="26">
        <f>SUM(E5:E84)</f>
        <v>513712923</v>
      </c>
      <c r="F85" s="26"/>
      <c r="G85" s="26">
        <f>SUM(G5:G84)</f>
        <v>1268170269.5535343</v>
      </c>
      <c r="H85" s="26">
        <f>SUM(H5:H84)</f>
        <v>4417635531.999999</v>
      </c>
      <c r="I85" s="26">
        <f>SUM(I5:I83)</f>
        <v>4484886394</v>
      </c>
      <c r="J85" s="26">
        <f t="shared" ref="J85:R85" si="2">SUM(J5:J84)</f>
        <v>1199650585</v>
      </c>
      <c r="K85" s="26">
        <f t="shared" si="2"/>
        <v>92687807</v>
      </c>
      <c r="L85" s="26">
        <f t="shared" si="2"/>
        <v>28021995</v>
      </c>
      <c r="M85" s="26">
        <f t="shared" si="2"/>
        <v>10322637</v>
      </c>
      <c r="N85" s="26">
        <f t="shared" si="2"/>
        <v>910242359.99999988</v>
      </c>
      <c r="O85" s="26">
        <f t="shared" si="2"/>
        <v>2521899999.9999995</v>
      </c>
      <c r="P85" s="26"/>
      <c r="Q85" s="26">
        <f t="shared" si="2"/>
        <v>1400000000</v>
      </c>
      <c r="R85" s="26">
        <f t="shared" si="2"/>
        <v>16847230502.553532</v>
      </c>
      <c r="V85" s="43"/>
      <c r="W85" s="43"/>
    </row>
    <row r="86" spans="1:23" ht="13.5" thickTop="1">
      <c r="A86" s="11"/>
      <c r="B86" s="3"/>
      <c r="D86" s="7"/>
      <c r="E86" s="43"/>
      <c r="F86" s="43"/>
      <c r="G86" s="43"/>
      <c r="H86" s="46"/>
      <c r="I86" s="43"/>
      <c r="J86" s="43"/>
      <c r="K86" s="46"/>
      <c r="L86" s="46"/>
      <c r="M86" s="46"/>
      <c r="N86" s="46"/>
      <c r="O86" s="60"/>
      <c r="P86" s="60"/>
      <c r="Q86" s="60"/>
      <c r="R86" s="7"/>
    </row>
    <row r="87" spans="1:23">
      <c r="A87" s="11"/>
      <c r="B87" s="3"/>
      <c r="D87" s="3"/>
      <c r="E87" s="3"/>
      <c r="F87" s="3"/>
      <c r="O87" s="41"/>
      <c r="P87" s="41"/>
      <c r="Q87" s="41"/>
    </row>
    <row r="88" spans="1:23">
      <c r="A88" s="11"/>
      <c r="B88" s="3"/>
      <c r="C88" s="13" t="s">
        <v>119</v>
      </c>
      <c r="D88" s="7"/>
      <c r="E88" s="7"/>
      <c r="F88" s="7"/>
      <c r="O88" s="41"/>
      <c r="P88" s="41"/>
      <c r="Q88" s="41"/>
    </row>
    <row r="89" spans="1:23">
      <c r="A89" s="11">
        <v>1</v>
      </c>
      <c r="B89" s="3"/>
      <c r="C89" t="s">
        <v>9</v>
      </c>
      <c r="D89" s="7">
        <f>SUM(D5)</f>
        <v>116446</v>
      </c>
      <c r="E89" s="7">
        <f>SUM(E5)</f>
        <v>0</v>
      </c>
      <c r="F89" s="7"/>
      <c r="G89" s="7">
        <f>SUM(G5)</f>
        <v>0</v>
      </c>
      <c r="H89" s="7">
        <f>SUM(H5)</f>
        <v>7231831.8758672094</v>
      </c>
      <c r="I89" s="7">
        <f>SUM(I5)</f>
        <v>0</v>
      </c>
      <c r="J89" s="7">
        <f t="shared" ref="J89:R89" si="3">SUM(J5)</f>
        <v>598056231</v>
      </c>
      <c r="K89" s="7">
        <f t="shared" si="3"/>
        <v>7187807</v>
      </c>
      <c r="L89" s="7">
        <f t="shared" si="3"/>
        <v>0</v>
      </c>
      <c r="M89" s="7">
        <f t="shared" si="3"/>
        <v>10322637</v>
      </c>
      <c r="N89" s="7">
        <f t="shared" si="3"/>
        <v>434155277.39999998</v>
      </c>
      <c r="O89" s="7">
        <f t="shared" si="3"/>
        <v>0</v>
      </c>
      <c r="P89" s="7"/>
      <c r="Q89" s="7">
        <f t="shared" si="3"/>
        <v>0</v>
      </c>
      <c r="R89" s="7">
        <f t="shared" si="3"/>
        <v>1056953784.2758672</v>
      </c>
    </row>
    <row r="90" spans="1:23">
      <c r="A90" s="11">
        <v>2</v>
      </c>
      <c r="B90" s="3"/>
      <c r="C90" t="s">
        <v>17</v>
      </c>
      <c r="D90" s="7">
        <f>SUM(D6:D12)</f>
        <v>75166</v>
      </c>
      <c r="E90" s="7">
        <f>SUM(E6:E12)</f>
        <v>0</v>
      </c>
      <c r="F90" s="7"/>
      <c r="G90" s="7">
        <f>SUM(G6:G12)</f>
        <v>0</v>
      </c>
      <c r="H90" s="7">
        <f>SUM(H6:H12)</f>
        <v>230941085.67605892</v>
      </c>
      <c r="I90" s="7">
        <f>SUM(I6:I12)</f>
        <v>773604556</v>
      </c>
      <c r="J90" s="7">
        <f t="shared" ref="J90:R90" si="4">SUM(J6:J12)</f>
        <v>213500000</v>
      </c>
      <c r="K90" s="7">
        <f t="shared" si="4"/>
        <v>26900000</v>
      </c>
      <c r="L90" s="7">
        <f t="shared" si="4"/>
        <v>0</v>
      </c>
      <c r="M90" s="7">
        <f t="shared" si="4"/>
        <v>0</v>
      </c>
      <c r="N90" s="7">
        <f t="shared" si="4"/>
        <v>135348896</v>
      </c>
      <c r="O90" s="7">
        <f t="shared" si="4"/>
        <v>27560509.43124342</v>
      </c>
      <c r="P90" s="7"/>
      <c r="Q90" s="7">
        <f t="shared" si="4"/>
        <v>0</v>
      </c>
      <c r="R90" s="7">
        <f t="shared" si="4"/>
        <v>1407855047.1073024</v>
      </c>
    </row>
    <row r="91" spans="1:23">
      <c r="A91" s="11">
        <v>3</v>
      </c>
      <c r="B91" s="3"/>
      <c r="C91" s="12" t="s">
        <v>10</v>
      </c>
      <c r="D91" s="7">
        <f>SUM(D13:D17)</f>
        <v>18880</v>
      </c>
      <c r="E91" s="7">
        <f>SUM(E13:E17)</f>
        <v>0</v>
      </c>
      <c r="F91" s="7"/>
      <c r="G91" s="7">
        <f>SUM(G13:G17)</f>
        <v>251920333.37101626</v>
      </c>
      <c r="H91" s="7">
        <f>SUM(H13:H17)</f>
        <v>329388631.45418042</v>
      </c>
      <c r="I91" s="7">
        <f>SUM(I13:I17)</f>
        <v>517554370</v>
      </c>
      <c r="J91" s="7">
        <f t="shared" ref="J91:R91" si="5">SUM(J13:J17)</f>
        <v>70200000</v>
      </c>
      <c r="K91" s="7">
        <f t="shared" si="5"/>
        <v>13900000</v>
      </c>
      <c r="L91" s="7">
        <f t="shared" si="5"/>
        <v>0</v>
      </c>
      <c r="M91" s="7">
        <f t="shared" si="5"/>
        <v>0</v>
      </c>
      <c r="N91" s="7">
        <f t="shared" si="5"/>
        <v>61382932.800000004</v>
      </c>
      <c r="O91" s="7">
        <f t="shared" si="5"/>
        <v>299105449.40620935</v>
      </c>
      <c r="P91" s="7"/>
      <c r="Q91" s="7">
        <f t="shared" si="5"/>
        <v>0</v>
      </c>
      <c r="R91" s="7">
        <f t="shared" si="5"/>
        <v>1543451717.0314059</v>
      </c>
    </row>
    <row r="92" spans="1:23">
      <c r="A92" s="11">
        <v>4</v>
      </c>
      <c r="B92" s="3"/>
      <c r="C92" s="12" t="s">
        <v>11</v>
      </c>
      <c r="D92" s="7">
        <f>SUM(D18:D27)</f>
        <v>15025</v>
      </c>
      <c r="E92" s="7">
        <f>SUM(E18:E27)</f>
        <v>151395544</v>
      </c>
      <c r="F92" s="7"/>
      <c r="G92" s="7">
        <f>SUM(G18:G27)</f>
        <v>52912430.849428609</v>
      </c>
      <c r="H92" s="7">
        <f>SUM(H18:H27)</f>
        <v>639343749.3576082</v>
      </c>
      <c r="I92" s="7">
        <f>SUM(I18:I27)</f>
        <v>489495310</v>
      </c>
      <c r="J92" s="7">
        <f t="shared" ref="J92:R92" si="6">SUM(J18:J27)</f>
        <v>69030000</v>
      </c>
      <c r="K92" s="7">
        <f t="shared" si="6"/>
        <v>6200000</v>
      </c>
      <c r="L92" s="7">
        <f t="shared" si="6"/>
        <v>0</v>
      </c>
      <c r="M92" s="7">
        <f t="shared" si="6"/>
        <v>0</v>
      </c>
      <c r="N92" s="7">
        <f t="shared" si="6"/>
        <v>39884060.399999999</v>
      </c>
      <c r="O92" s="7">
        <f t="shared" si="6"/>
        <v>295702492.74770772</v>
      </c>
      <c r="P92" s="7"/>
      <c r="Q92" s="7">
        <f t="shared" si="6"/>
        <v>152313652.08768862</v>
      </c>
      <c r="R92" s="7">
        <f t="shared" si="6"/>
        <v>1896277239.4424334</v>
      </c>
    </row>
    <row r="93" spans="1:23">
      <c r="A93" s="11">
        <v>5</v>
      </c>
      <c r="B93" s="3"/>
      <c r="C93" s="12" t="s">
        <v>12</v>
      </c>
      <c r="D93" s="7">
        <f>SUM(D28:D37)</f>
        <v>7470</v>
      </c>
      <c r="E93" s="7">
        <f>SUM(E28:E37)</f>
        <v>23017704</v>
      </c>
      <c r="F93" s="7"/>
      <c r="G93" s="7">
        <f>SUM(G28:G37)</f>
        <v>47420204.762227274</v>
      </c>
      <c r="H93" s="7">
        <f>SUM(H28:H37)</f>
        <v>448626828.68180257</v>
      </c>
      <c r="I93" s="7">
        <f>SUM(I28:I37)</f>
        <v>338056943</v>
      </c>
      <c r="J93" s="7">
        <f t="shared" ref="J93:R93" si="7">SUM(J28:J37)</f>
        <v>21440000</v>
      </c>
      <c r="K93" s="7">
        <f t="shared" si="7"/>
        <v>5900000</v>
      </c>
      <c r="L93" s="7">
        <f t="shared" si="7"/>
        <v>0</v>
      </c>
      <c r="M93" s="7">
        <f t="shared" si="7"/>
        <v>0</v>
      </c>
      <c r="N93" s="7">
        <f t="shared" si="7"/>
        <v>25434671.399999999</v>
      </c>
      <c r="O93" s="7">
        <f t="shared" si="7"/>
        <v>267085040.93050787</v>
      </c>
      <c r="P93" s="7"/>
      <c r="Q93" s="7">
        <f t="shared" si="7"/>
        <v>283811046.73690021</v>
      </c>
      <c r="R93" s="7">
        <f t="shared" si="7"/>
        <v>1460792439.5114384</v>
      </c>
    </row>
    <row r="94" spans="1:23">
      <c r="A94" s="11">
        <v>6</v>
      </c>
      <c r="B94" s="3"/>
      <c r="C94" s="12" t="s">
        <v>15</v>
      </c>
      <c r="D94" s="7">
        <f>SUM(D38:D44)</f>
        <v>7452</v>
      </c>
      <c r="E94" s="7">
        <f>SUM(E38:E44)</f>
        <v>21376000</v>
      </c>
      <c r="F94" s="7"/>
      <c r="G94" s="7">
        <f>SUM(G38:G44)</f>
        <v>101578231.12219295</v>
      </c>
      <c r="H94" s="7">
        <f>SUM(H38:H44)</f>
        <v>516143325.10510445</v>
      </c>
      <c r="I94" s="7">
        <f>SUM(I38:I44)</f>
        <v>343143881</v>
      </c>
      <c r="J94" s="7">
        <f t="shared" ref="J94:R94" si="8">SUM(J38:J44)</f>
        <v>20460000</v>
      </c>
      <c r="K94" s="7">
        <f t="shared" si="8"/>
        <v>1300000</v>
      </c>
      <c r="L94" s="7">
        <f t="shared" si="8"/>
        <v>28021995</v>
      </c>
      <c r="M94" s="7">
        <f t="shared" si="8"/>
        <v>0</v>
      </c>
      <c r="N94" s="7">
        <f t="shared" si="8"/>
        <v>24480258.599999998</v>
      </c>
      <c r="O94" s="7">
        <f t="shared" si="8"/>
        <v>207204402.68805912</v>
      </c>
      <c r="P94" s="7"/>
      <c r="Q94" s="7">
        <f t="shared" si="8"/>
        <v>196768498.61298457</v>
      </c>
      <c r="R94" s="7">
        <f t="shared" si="8"/>
        <v>1460476592.1283412</v>
      </c>
    </row>
    <row r="95" spans="1:23">
      <c r="A95" s="11">
        <v>7</v>
      </c>
      <c r="B95" s="3"/>
      <c r="C95" s="12" t="s">
        <v>16</v>
      </c>
      <c r="D95" s="7">
        <f>SUM(D45:D60)</f>
        <v>28555</v>
      </c>
      <c r="E95" s="7">
        <f>SUM(E45:E60)</f>
        <v>157096319</v>
      </c>
      <c r="F95" s="7"/>
      <c r="G95" s="7">
        <f>SUM(G45:G60)</f>
        <v>509237687.7500844</v>
      </c>
      <c r="H95" s="7">
        <f>SUM(H45:H60)</f>
        <v>836088793.77307034</v>
      </c>
      <c r="I95" s="7">
        <f>SUM(I45:I60)</f>
        <v>976619492</v>
      </c>
      <c r="J95" s="7">
        <f t="shared" ref="J95:R95" si="9">SUM(J45:J60)</f>
        <v>97054354</v>
      </c>
      <c r="K95" s="7">
        <f t="shared" si="9"/>
        <v>11900000</v>
      </c>
      <c r="L95" s="7">
        <f t="shared" si="9"/>
        <v>0</v>
      </c>
      <c r="M95" s="7">
        <f t="shared" si="9"/>
        <v>0</v>
      </c>
      <c r="N95" s="7">
        <f t="shared" si="9"/>
        <v>100804012</v>
      </c>
      <c r="O95" s="7">
        <f t="shared" si="9"/>
        <v>563190780.34805882</v>
      </c>
      <c r="P95" s="7"/>
      <c r="Q95" s="7">
        <f t="shared" si="9"/>
        <v>401709200.6148327</v>
      </c>
      <c r="R95" s="7">
        <f t="shared" si="9"/>
        <v>3653700639.4860454</v>
      </c>
    </row>
    <row r="96" spans="1:23">
      <c r="A96" s="11">
        <v>8</v>
      </c>
      <c r="B96" s="3"/>
      <c r="C96" s="12" t="s">
        <v>13</v>
      </c>
      <c r="D96" s="7">
        <f>SUM(D61:D69)</f>
        <v>15350</v>
      </c>
      <c r="E96" s="7">
        <f>SUM(E61:E69)</f>
        <v>139151356</v>
      </c>
      <c r="F96" s="7"/>
      <c r="G96" s="7">
        <f>SUM(G61:G69)</f>
        <v>91701466.321557492</v>
      </c>
      <c r="H96" s="7">
        <f>SUM(H61:H69)</f>
        <v>520822231.77396071</v>
      </c>
      <c r="I96" s="7">
        <f>SUM(I61:I69)</f>
        <v>191260338</v>
      </c>
      <c r="J96" s="7">
        <f t="shared" ref="J96:R96" si="10">SUM(J61:J69)</f>
        <v>29730000</v>
      </c>
      <c r="K96" s="7">
        <f t="shared" si="10"/>
        <v>10800000</v>
      </c>
      <c r="L96" s="7">
        <f t="shared" si="10"/>
        <v>0</v>
      </c>
      <c r="M96" s="7">
        <f t="shared" si="10"/>
        <v>0</v>
      </c>
      <c r="N96" s="7">
        <f t="shared" si="10"/>
        <v>34742322.800000004</v>
      </c>
      <c r="O96" s="7">
        <f t="shared" si="10"/>
        <v>357402860.32330132</v>
      </c>
      <c r="P96" s="7"/>
      <c r="Q96" s="7">
        <f t="shared" si="10"/>
        <v>161058543.1065582</v>
      </c>
      <c r="R96" s="7">
        <f t="shared" si="10"/>
        <v>1536669118.3253777</v>
      </c>
    </row>
    <row r="97" spans="1:22">
      <c r="A97" s="11">
        <v>9</v>
      </c>
      <c r="B97" s="3"/>
      <c r="C97" s="14" t="s">
        <v>14</v>
      </c>
      <c r="D97" s="6">
        <f>SUM(D70:D83)</f>
        <v>22917</v>
      </c>
      <c r="E97" s="6">
        <f>SUM(E70:E83)</f>
        <v>21676000</v>
      </c>
      <c r="F97" s="6"/>
      <c r="G97" s="6">
        <f>SUM(G70:G83)</f>
        <v>213399915.37702727</v>
      </c>
      <c r="H97" s="6">
        <f>SUM(H70:H83)</f>
        <v>889049054.30234659</v>
      </c>
      <c r="I97" s="6">
        <f>SUM(I70:I83)</f>
        <v>855151504</v>
      </c>
      <c r="J97" s="6">
        <f t="shared" ref="J97:R97" si="11">SUM(J70:J83)</f>
        <v>80180000</v>
      </c>
      <c r="K97" s="6">
        <f t="shared" si="11"/>
        <v>8600000</v>
      </c>
      <c r="L97" s="6">
        <f t="shared" si="11"/>
        <v>0</v>
      </c>
      <c r="M97" s="6">
        <f t="shared" si="11"/>
        <v>0</v>
      </c>
      <c r="N97" s="6">
        <f t="shared" si="11"/>
        <v>54009928.600000001</v>
      </c>
      <c r="O97" s="6">
        <f t="shared" si="11"/>
        <v>504648464.12491196</v>
      </c>
      <c r="P97" s="6"/>
      <c r="Q97" s="6">
        <f t="shared" si="11"/>
        <v>204339058.84103581</v>
      </c>
      <c r="R97" s="6">
        <f t="shared" si="11"/>
        <v>2831053925.2453222</v>
      </c>
      <c r="V97" s="3" t="s">
        <v>118</v>
      </c>
    </row>
    <row r="98" spans="1:22" ht="13.5" thickBot="1">
      <c r="A98" s="16"/>
      <c r="B98" s="3"/>
      <c r="C98" s="3"/>
      <c r="D98" s="10">
        <f>SUM(D89:D97)</f>
        <v>307261</v>
      </c>
      <c r="E98" s="10">
        <f>SUM(E89:E97)</f>
        <v>513712923</v>
      </c>
      <c r="F98" s="10"/>
      <c r="G98" s="10">
        <f>SUM(G89:G97)</f>
        <v>1268170269.5535343</v>
      </c>
      <c r="H98" s="39">
        <f>SUM(H89:H97)</f>
        <v>4417635531.999999</v>
      </c>
      <c r="I98" s="10">
        <f>SUM(I89:I97)</f>
        <v>4484886394</v>
      </c>
      <c r="J98" s="10">
        <f t="shared" ref="J98:R98" si="12">SUM(J89:J97)</f>
        <v>1199650585</v>
      </c>
      <c r="K98" s="10">
        <f t="shared" si="12"/>
        <v>92687807</v>
      </c>
      <c r="L98" s="10">
        <f>SUM(L89:L97)</f>
        <v>28021995</v>
      </c>
      <c r="M98" s="10">
        <f>SUM(M89:M97)</f>
        <v>10322637</v>
      </c>
      <c r="N98" s="10">
        <f t="shared" si="12"/>
        <v>910242359.99999988</v>
      </c>
      <c r="O98" s="42">
        <f t="shared" si="12"/>
        <v>2521899999.9999995</v>
      </c>
      <c r="P98" s="42"/>
      <c r="Q98" s="42">
        <f t="shared" si="12"/>
        <v>1400000000</v>
      </c>
      <c r="R98" s="10">
        <f t="shared" si="12"/>
        <v>16847230502.553535</v>
      </c>
    </row>
    <row r="99" spans="1:22" ht="13.5" thickTop="1">
      <c r="A99" s="16"/>
      <c r="B99" s="3"/>
      <c r="C99" s="3"/>
      <c r="D99" s="7"/>
      <c r="E99" s="7"/>
      <c r="F99" s="7"/>
      <c r="G99" s="7"/>
      <c r="H99" s="38"/>
      <c r="I99" s="7"/>
      <c r="J99" s="7"/>
      <c r="K99" s="7"/>
      <c r="L99" s="7"/>
      <c r="M99" s="7"/>
      <c r="N99" s="7"/>
      <c r="O99" s="35"/>
      <c r="P99" s="35"/>
      <c r="Q99" s="35"/>
      <c r="R99" s="7"/>
    </row>
    <row r="100" spans="1:22">
      <c r="A100" s="40"/>
      <c r="B100" s="45"/>
      <c r="C100" s="61" t="s">
        <v>106</v>
      </c>
      <c r="D100" s="3"/>
      <c r="E100" s="3"/>
      <c r="F100" s="3"/>
      <c r="O100" s="41"/>
      <c r="P100" s="41"/>
      <c r="Q100" s="41"/>
    </row>
    <row r="101" spans="1:22">
      <c r="A101" s="16"/>
      <c r="B101" s="3"/>
      <c r="C101" s="3"/>
      <c r="D101" s="7"/>
      <c r="E101" s="7"/>
      <c r="F101" s="7"/>
      <c r="G101" s="7"/>
      <c r="H101" s="38"/>
      <c r="I101" s="7"/>
      <c r="J101" s="7"/>
      <c r="K101" s="7"/>
      <c r="L101" s="7"/>
      <c r="M101" s="7"/>
      <c r="N101" s="7"/>
      <c r="O101" s="35"/>
      <c r="P101" s="35"/>
      <c r="Q101" s="35"/>
      <c r="R101" s="7"/>
    </row>
    <row r="102" spans="1:22">
      <c r="A102" s="16"/>
      <c r="B102" s="67"/>
      <c r="C102" s="67" t="s">
        <v>109</v>
      </c>
      <c r="D102" s="80"/>
      <c r="E102" s="67"/>
      <c r="F102" s="67"/>
      <c r="G102" s="3"/>
      <c r="H102" s="47"/>
      <c r="I102" s="7"/>
      <c r="J102" s="48"/>
      <c r="K102" s="7"/>
      <c r="L102" s="7"/>
      <c r="M102" s="7"/>
      <c r="N102" s="3"/>
      <c r="O102" s="33"/>
      <c r="P102" s="33"/>
      <c r="Q102" s="33"/>
      <c r="R102" s="7"/>
    </row>
    <row r="103" spans="1:22">
      <c r="A103" s="16"/>
      <c r="B103" s="3"/>
      <c r="C103" s="89" t="s">
        <v>110</v>
      </c>
      <c r="D103" s="7"/>
      <c r="E103" s="7"/>
      <c r="F103" s="7"/>
      <c r="G103" s="7"/>
      <c r="H103" s="38"/>
      <c r="I103" s="7"/>
      <c r="J103" s="48"/>
      <c r="K103" s="7"/>
      <c r="L103" s="7"/>
      <c r="M103" s="7">
        <v>1000000</v>
      </c>
      <c r="N103" s="7"/>
      <c r="O103" s="35"/>
      <c r="P103" s="35"/>
      <c r="Q103" s="35"/>
      <c r="R103" s="7">
        <f t="shared" ref="R103:R109" si="13">SUM(E103:Q103)</f>
        <v>1000000</v>
      </c>
    </row>
    <row r="104" spans="1:22">
      <c r="A104" s="16"/>
      <c r="B104" s="3"/>
      <c r="C104" s="89" t="s">
        <v>111</v>
      </c>
      <c r="D104" s="7"/>
      <c r="E104" s="7"/>
      <c r="F104" s="7"/>
      <c r="G104" s="7"/>
      <c r="H104" s="38"/>
      <c r="I104" s="7"/>
      <c r="J104" s="48"/>
      <c r="K104" s="7"/>
      <c r="L104" s="7"/>
      <c r="M104" s="7"/>
      <c r="N104" s="7"/>
      <c r="O104" s="35"/>
      <c r="P104" s="7">
        <v>13577758</v>
      </c>
      <c r="Q104" s="35"/>
      <c r="R104" s="7">
        <f t="shared" si="13"/>
        <v>13577758</v>
      </c>
    </row>
    <row r="105" spans="1:22">
      <c r="A105" s="16"/>
      <c r="B105" s="3"/>
      <c r="C105" s="44" t="s">
        <v>112</v>
      </c>
      <c r="D105" s="7"/>
      <c r="E105" s="7"/>
      <c r="F105" s="7">
        <v>10367282</v>
      </c>
      <c r="G105" s="7"/>
      <c r="H105" s="38"/>
      <c r="I105" s="7"/>
      <c r="J105" s="48"/>
      <c r="K105" s="7"/>
      <c r="L105" s="7"/>
      <c r="M105" s="7"/>
      <c r="N105" s="7"/>
      <c r="O105" s="35"/>
      <c r="P105" s="35"/>
      <c r="Q105" s="35"/>
      <c r="R105" s="7">
        <f t="shared" si="13"/>
        <v>10367282</v>
      </c>
    </row>
    <row r="106" spans="1:22">
      <c r="A106" s="52"/>
      <c r="B106" s="3"/>
      <c r="C106" s="44" t="s">
        <v>114</v>
      </c>
      <c r="D106" s="7"/>
      <c r="E106" s="7"/>
      <c r="F106" s="7"/>
      <c r="G106" s="7"/>
      <c r="H106" s="38"/>
      <c r="I106" s="7"/>
      <c r="J106" s="48">
        <v>1744448</v>
      </c>
      <c r="K106" s="7"/>
      <c r="L106" s="7"/>
      <c r="M106" s="7">
        <v>6500000</v>
      </c>
      <c r="N106" s="7"/>
      <c r="O106" s="35"/>
      <c r="P106" s="35"/>
      <c r="Q106" s="35"/>
      <c r="R106" s="7">
        <f t="shared" si="13"/>
        <v>8244448</v>
      </c>
    </row>
    <row r="107" spans="1:22">
      <c r="A107" s="52"/>
      <c r="B107" s="3"/>
      <c r="C107" s="3"/>
      <c r="D107" s="7"/>
      <c r="E107" s="7"/>
      <c r="F107" s="7"/>
      <c r="G107" s="7"/>
      <c r="H107" s="38"/>
      <c r="I107" s="7"/>
      <c r="J107" s="48"/>
      <c r="K107" s="7"/>
      <c r="L107" s="7"/>
      <c r="M107" s="7"/>
      <c r="N107" s="7"/>
      <c r="O107" s="35"/>
      <c r="P107" s="35"/>
      <c r="Q107" s="35"/>
      <c r="R107" s="7">
        <f t="shared" si="13"/>
        <v>0</v>
      </c>
    </row>
    <row r="108" spans="1:22">
      <c r="A108" s="52"/>
      <c r="B108" s="3"/>
      <c r="C108" s="44" t="s">
        <v>115</v>
      </c>
      <c r="D108" s="7"/>
      <c r="E108" s="7"/>
      <c r="F108" s="7"/>
      <c r="G108" s="7"/>
      <c r="H108" s="38">
        <v>-17635532</v>
      </c>
      <c r="I108" s="7">
        <v>-63795137</v>
      </c>
      <c r="J108" s="48"/>
      <c r="K108" s="7"/>
      <c r="L108" s="7"/>
      <c r="M108" s="7"/>
      <c r="N108" s="7">
        <v>-27269039</v>
      </c>
      <c r="O108" s="35">
        <v>-77244285</v>
      </c>
      <c r="P108" s="35"/>
      <c r="Q108" s="35"/>
      <c r="R108" s="7">
        <f t="shared" si="13"/>
        <v>-185943993</v>
      </c>
    </row>
    <row r="109" spans="1:22" ht="13.5" thickBot="1">
      <c r="A109" s="52"/>
      <c r="B109" s="3"/>
      <c r="C109" s="90" t="s">
        <v>116</v>
      </c>
      <c r="D109" s="66"/>
      <c r="E109" s="66"/>
      <c r="F109" s="66"/>
      <c r="G109" s="66"/>
      <c r="H109" s="93"/>
      <c r="I109" s="66">
        <v>49004857</v>
      </c>
      <c r="J109" s="91"/>
      <c r="K109" s="66"/>
      <c r="L109" s="66"/>
      <c r="M109" s="66"/>
      <c r="N109" s="66">
        <v>58251587</v>
      </c>
      <c r="O109" s="94">
        <v>73638785</v>
      </c>
      <c r="P109" s="94"/>
      <c r="Q109" s="94"/>
      <c r="R109" s="66">
        <f t="shared" si="13"/>
        <v>180895229</v>
      </c>
    </row>
    <row r="110" spans="1:22" ht="13.5" thickBot="1">
      <c r="A110" s="52"/>
      <c r="B110" s="3"/>
      <c r="C110" s="92" t="s">
        <v>117</v>
      </c>
      <c r="D110" s="7"/>
      <c r="E110" s="95">
        <f>E98</f>
        <v>513712923</v>
      </c>
      <c r="F110" s="95">
        <f>F105</f>
        <v>10367282</v>
      </c>
      <c r="G110" s="95">
        <f>G98</f>
        <v>1268170269.5535343</v>
      </c>
      <c r="H110" s="96">
        <f>H98+H108</f>
        <v>4399999999.999999</v>
      </c>
      <c r="I110" s="95">
        <f t="shared" ref="I110:R110" si="14">SUM(I98:I109)</f>
        <v>4470096114</v>
      </c>
      <c r="J110" s="95">
        <f t="shared" si="14"/>
        <v>1201395033</v>
      </c>
      <c r="K110" s="95">
        <f t="shared" si="14"/>
        <v>92687807</v>
      </c>
      <c r="L110" s="95">
        <f t="shared" si="14"/>
        <v>28021995</v>
      </c>
      <c r="M110" s="95">
        <f t="shared" si="14"/>
        <v>17822637</v>
      </c>
      <c r="N110" s="95">
        <f t="shared" si="14"/>
        <v>941224907.99999988</v>
      </c>
      <c r="O110" s="95">
        <f t="shared" si="14"/>
        <v>2518294499.9999995</v>
      </c>
      <c r="P110" s="95">
        <f t="shared" si="14"/>
        <v>13577758</v>
      </c>
      <c r="Q110" s="95">
        <f t="shared" si="14"/>
        <v>1400000000</v>
      </c>
      <c r="R110" s="95">
        <f t="shared" si="14"/>
        <v>16875371226.553535</v>
      </c>
    </row>
    <row r="111" spans="1:22" ht="13.5" thickTop="1">
      <c r="A111" s="52"/>
      <c r="B111" s="3"/>
      <c r="C111" s="3"/>
      <c r="D111" s="7"/>
      <c r="E111" s="7"/>
      <c r="F111" s="7"/>
      <c r="G111" s="3"/>
      <c r="H111" s="47"/>
      <c r="I111" s="7"/>
      <c r="J111" s="48"/>
      <c r="K111" s="7"/>
      <c r="L111" s="7"/>
      <c r="M111" s="7"/>
      <c r="N111" s="3"/>
      <c r="O111" s="33"/>
      <c r="P111" s="33"/>
      <c r="Q111" s="33"/>
      <c r="R111" s="7"/>
    </row>
    <row r="112" spans="1:22">
      <c r="A112" s="16"/>
      <c r="B112" s="3"/>
      <c r="C112" s="3"/>
      <c r="D112" s="7"/>
      <c r="E112" s="7"/>
      <c r="F112" s="7"/>
      <c r="G112" s="7"/>
      <c r="H112" s="38"/>
      <c r="I112" s="7"/>
      <c r="J112" s="7"/>
      <c r="K112" s="7"/>
      <c r="L112" s="7"/>
      <c r="M112" s="7"/>
      <c r="N112" s="7"/>
      <c r="O112" s="35"/>
      <c r="P112" s="35"/>
      <c r="Q112" s="35"/>
      <c r="R112" s="7"/>
    </row>
    <row r="114" spans="1:18">
      <c r="A114" s="15"/>
      <c r="B114" s="3"/>
      <c r="C114" s="44"/>
      <c r="D114" s="3"/>
      <c r="E114" s="3"/>
      <c r="F114" s="3"/>
      <c r="O114" s="41"/>
      <c r="P114" s="41"/>
      <c r="Q114" s="41"/>
    </row>
    <row r="115" spans="1:18">
      <c r="A115" s="58"/>
      <c r="B115" s="3"/>
      <c r="C115" s="55"/>
      <c r="D115" s="56"/>
      <c r="E115" s="7"/>
      <c r="F115" s="7"/>
      <c r="G115" s="3"/>
      <c r="H115" s="47"/>
      <c r="I115" s="7"/>
      <c r="J115" s="48"/>
      <c r="K115" s="7"/>
      <c r="L115" s="7"/>
      <c r="M115" s="7"/>
      <c r="N115" s="3"/>
      <c r="O115" s="33"/>
      <c r="P115" s="33"/>
      <c r="Q115" s="33"/>
      <c r="R115" s="7"/>
    </row>
    <row r="126" spans="1:18">
      <c r="A126" s="52"/>
      <c r="B126" s="3"/>
      <c r="C126" s="3"/>
      <c r="D126" s="7"/>
      <c r="E126" s="7"/>
      <c r="F126" s="7"/>
      <c r="G126" s="3"/>
      <c r="H126" s="47"/>
      <c r="I126" s="7"/>
      <c r="J126" s="48"/>
      <c r="K126" s="7"/>
      <c r="L126" s="7"/>
      <c r="M126" s="7"/>
      <c r="N126" s="3"/>
      <c r="O126" s="33"/>
      <c r="P126" s="33"/>
      <c r="Q126" s="33"/>
      <c r="R126" s="7"/>
    </row>
    <row r="127" spans="1:18">
      <c r="A127" s="52"/>
      <c r="B127" s="3"/>
      <c r="C127" s="3"/>
      <c r="D127" s="7"/>
      <c r="E127" s="7"/>
      <c r="F127" s="7"/>
      <c r="G127" s="3"/>
      <c r="H127" s="47"/>
      <c r="I127" s="7"/>
      <c r="J127" s="48"/>
      <c r="K127" s="7"/>
      <c r="L127" s="7"/>
      <c r="M127" s="7"/>
      <c r="N127" s="3"/>
      <c r="O127" s="33"/>
      <c r="P127" s="33"/>
      <c r="Q127" s="33"/>
      <c r="R127" s="7"/>
    </row>
    <row r="128" spans="1:18">
      <c r="A128" s="52"/>
      <c r="B128" s="3"/>
      <c r="C128" s="3"/>
      <c r="D128" s="7"/>
      <c r="E128" s="7"/>
      <c r="F128" s="7"/>
      <c r="G128" s="3"/>
      <c r="H128" s="47"/>
      <c r="I128" s="7"/>
      <c r="J128" s="48"/>
      <c r="K128" s="7"/>
      <c r="L128" s="7"/>
      <c r="M128" s="7"/>
      <c r="N128" s="3"/>
      <c r="O128" s="33"/>
      <c r="P128" s="33"/>
      <c r="Q128" s="33"/>
      <c r="R128" s="7"/>
    </row>
    <row r="129" spans="1:18">
      <c r="A129" s="52"/>
      <c r="B129" s="3"/>
      <c r="C129" s="3"/>
      <c r="D129" s="7"/>
      <c r="E129" s="7"/>
      <c r="F129" s="7"/>
      <c r="G129" s="3"/>
      <c r="H129" s="47"/>
      <c r="I129" s="7"/>
      <c r="J129" s="48"/>
      <c r="K129" s="7"/>
      <c r="L129" s="7"/>
      <c r="M129" s="7"/>
      <c r="N129" s="3"/>
      <c r="O129" s="33"/>
      <c r="P129" s="33"/>
      <c r="Q129" s="33"/>
      <c r="R129" s="7"/>
    </row>
    <row r="130" spans="1:18">
      <c r="A130" s="52"/>
      <c r="B130" s="3"/>
      <c r="C130" s="3"/>
      <c r="D130" s="7"/>
      <c r="E130" s="7"/>
      <c r="F130" s="7"/>
      <c r="G130" s="3"/>
      <c r="H130" s="47"/>
      <c r="I130" s="7"/>
      <c r="J130" s="48"/>
      <c r="K130" s="7"/>
      <c r="L130" s="7"/>
      <c r="M130" s="7"/>
      <c r="N130" s="3"/>
      <c r="O130" s="33"/>
      <c r="P130" s="33"/>
      <c r="Q130" s="33"/>
      <c r="R130" s="7"/>
    </row>
    <row r="131" spans="1:18">
      <c r="A131" s="52"/>
      <c r="B131" s="3"/>
      <c r="C131" s="3"/>
      <c r="D131" s="7"/>
      <c r="E131" s="7"/>
      <c r="F131" s="7"/>
      <c r="G131" s="3"/>
      <c r="H131" s="47"/>
      <c r="I131" s="7"/>
      <c r="J131" s="48"/>
      <c r="K131" s="7"/>
      <c r="L131" s="7"/>
      <c r="M131" s="7"/>
      <c r="N131" s="3"/>
      <c r="O131" s="33"/>
      <c r="P131" s="33"/>
      <c r="Q131" s="33"/>
      <c r="R131" s="7"/>
    </row>
    <row r="132" spans="1:18">
      <c r="A132" s="52"/>
      <c r="B132" s="3"/>
      <c r="C132" s="3"/>
      <c r="D132" s="7"/>
      <c r="E132" s="7"/>
      <c r="F132" s="7"/>
      <c r="G132" s="3"/>
      <c r="H132" s="47"/>
      <c r="I132" s="7"/>
      <c r="J132" s="48"/>
      <c r="K132" s="7"/>
      <c r="L132" s="7"/>
      <c r="M132" s="7"/>
      <c r="N132" s="3"/>
      <c r="O132" s="33"/>
      <c r="P132" s="33"/>
      <c r="Q132" s="33"/>
      <c r="R132" s="7"/>
    </row>
    <row r="133" spans="1:18">
      <c r="A133" s="52"/>
      <c r="B133" s="3"/>
      <c r="C133" s="3"/>
      <c r="D133" s="7"/>
      <c r="E133" s="7"/>
      <c r="F133" s="7"/>
      <c r="G133" s="3"/>
      <c r="H133" s="47"/>
      <c r="I133" s="7"/>
      <c r="J133" s="48"/>
      <c r="K133" s="7"/>
      <c r="L133" s="7"/>
      <c r="M133" s="7"/>
      <c r="N133" s="3"/>
      <c r="O133" s="33"/>
      <c r="P133" s="33"/>
      <c r="Q133" s="33"/>
      <c r="R133" s="7"/>
    </row>
    <row r="134" spans="1:18">
      <c r="A134" s="52"/>
      <c r="B134" s="3"/>
      <c r="C134" s="3"/>
      <c r="D134" s="7"/>
      <c r="E134" s="7"/>
      <c r="F134" s="7"/>
      <c r="G134" s="3"/>
      <c r="H134" s="47"/>
      <c r="I134" s="7"/>
      <c r="J134" s="48"/>
      <c r="K134" s="7"/>
      <c r="L134" s="7"/>
      <c r="M134" s="7"/>
      <c r="N134" s="3"/>
      <c r="O134" s="33"/>
      <c r="P134" s="33"/>
      <c r="Q134" s="33"/>
      <c r="R134" s="7"/>
    </row>
    <row r="135" spans="1:18">
      <c r="A135" s="52"/>
      <c r="B135" s="3"/>
      <c r="C135" s="3"/>
      <c r="D135" s="7"/>
      <c r="E135" s="7"/>
      <c r="F135" s="7"/>
      <c r="G135" s="3"/>
      <c r="H135" s="47"/>
      <c r="I135" s="7"/>
      <c r="J135" s="48"/>
      <c r="K135" s="7"/>
      <c r="L135" s="7"/>
      <c r="M135" s="7"/>
      <c r="N135" s="3"/>
      <c r="O135" s="33"/>
      <c r="P135" s="33"/>
      <c r="Q135" s="33"/>
      <c r="R135" s="7"/>
    </row>
    <row r="136" spans="1:18">
      <c r="A136" s="52"/>
      <c r="B136" s="3"/>
      <c r="C136" s="3"/>
      <c r="D136" s="7"/>
      <c r="E136" s="7"/>
      <c r="F136" s="7"/>
      <c r="G136" s="3"/>
      <c r="H136" s="47"/>
      <c r="I136" s="7"/>
      <c r="J136" s="48"/>
      <c r="K136" s="7"/>
      <c r="L136" s="7"/>
      <c r="M136" s="7"/>
      <c r="N136" s="3"/>
      <c r="O136" s="33"/>
      <c r="P136" s="33"/>
      <c r="Q136" s="33"/>
      <c r="R136" s="7"/>
    </row>
    <row r="137" spans="1:18">
      <c r="A137" s="52"/>
      <c r="B137" s="3"/>
      <c r="C137" s="3"/>
      <c r="D137" s="7"/>
      <c r="E137" s="7"/>
      <c r="F137" s="7"/>
      <c r="G137" s="3"/>
      <c r="H137" s="47"/>
      <c r="I137" s="7"/>
      <c r="J137" s="48"/>
      <c r="K137" s="7"/>
      <c r="L137" s="7"/>
      <c r="M137" s="7"/>
      <c r="N137" s="3"/>
      <c r="O137" s="33"/>
      <c r="P137" s="33"/>
      <c r="Q137" s="33"/>
      <c r="R137" s="7"/>
    </row>
    <row r="138" spans="1:18">
      <c r="A138" s="52"/>
      <c r="B138" s="52"/>
      <c r="C138" s="55"/>
      <c r="D138" s="56"/>
      <c r="E138" s="7"/>
      <c r="F138" s="7"/>
      <c r="G138" s="3"/>
      <c r="H138" s="47"/>
      <c r="I138" s="7"/>
      <c r="J138" s="48"/>
      <c r="K138" s="7"/>
      <c r="L138" s="7"/>
      <c r="M138" s="7"/>
      <c r="N138" s="3"/>
      <c r="O138" s="33"/>
      <c r="P138" s="33"/>
      <c r="Q138" s="33"/>
      <c r="R138" s="7"/>
    </row>
    <row r="139" spans="1:18">
      <c r="A139" s="52"/>
      <c r="B139" s="52"/>
      <c r="C139" s="55"/>
      <c r="D139" s="56"/>
      <c r="E139" s="7"/>
      <c r="F139" s="7"/>
      <c r="G139" s="3"/>
      <c r="H139" s="47"/>
      <c r="I139" s="7"/>
      <c r="J139" s="48"/>
      <c r="K139" s="7"/>
      <c r="L139" s="7"/>
      <c r="M139" s="7"/>
      <c r="N139" s="3"/>
      <c r="O139" s="33"/>
      <c r="P139" s="33"/>
      <c r="Q139" s="33"/>
      <c r="R139" s="7"/>
    </row>
    <row r="140" spans="1:18">
      <c r="A140" s="52"/>
      <c r="B140" s="52"/>
      <c r="C140" s="55"/>
      <c r="D140" s="56"/>
      <c r="E140" s="7"/>
      <c r="F140" s="7"/>
      <c r="G140" s="3"/>
      <c r="H140" s="47"/>
      <c r="I140" s="7"/>
      <c r="J140" s="48"/>
      <c r="K140" s="7"/>
      <c r="L140" s="7"/>
      <c r="M140" s="7"/>
      <c r="N140" s="3"/>
      <c r="O140" s="33"/>
      <c r="P140" s="33"/>
      <c r="Q140" s="33"/>
      <c r="R140" s="7"/>
    </row>
    <row r="141" spans="1:18">
      <c r="A141" s="52"/>
      <c r="B141" s="52"/>
      <c r="C141" s="55"/>
      <c r="D141" s="56"/>
      <c r="E141" s="7"/>
      <c r="F141" s="7"/>
      <c r="G141" s="3"/>
      <c r="H141" s="47"/>
      <c r="I141" s="7"/>
      <c r="J141" s="48"/>
      <c r="K141" s="7"/>
      <c r="L141" s="7"/>
      <c r="M141" s="7"/>
      <c r="N141" s="3"/>
      <c r="O141" s="33"/>
      <c r="P141" s="33"/>
      <c r="Q141" s="33"/>
      <c r="R141" s="7"/>
    </row>
    <row r="142" spans="1:18">
      <c r="A142" s="52"/>
      <c r="B142" s="52"/>
      <c r="C142" s="55"/>
      <c r="D142" s="56"/>
      <c r="E142" s="7"/>
      <c r="F142" s="7"/>
      <c r="G142" s="3"/>
      <c r="H142" s="47"/>
      <c r="I142" s="7"/>
      <c r="J142" s="48"/>
      <c r="K142" s="7"/>
      <c r="L142" s="7"/>
      <c r="M142" s="7"/>
      <c r="N142" s="3"/>
      <c r="O142" s="33"/>
      <c r="P142" s="33"/>
      <c r="Q142" s="33"/>
      <c r="R142" s="7"/>
    </row>
    <row r="143" spans="1:18">
      <c r="A143" s="52"/>
      <c r="B143" s="52"/>
      <c r="C143" s="55"/>
      <c r="D143" s="56"/>
      <c r="E143" s="7"/>
      <c r="F143" s="7"/>
      <c r="G143" s="3"/>
      <c r="H143" s="47"/>
      <c r="I143" s="7"/>
      <c r="J143" s="48"/>
      <c r="K143" s="7"/>
      <c r="L143" s="7"/>
      <c r="M143" s="7"/>
      <c r="N143" s="3"/>
      <c r="O143" s="33"/>
      <c r="P143" s="33"/>
      <c r="Q143" s="33"/>
      <c r="R143" s="7"/>
    </row>
    <row r="144" spans="1:18">
      <c r="A144" s="52"/>
      <c r="B144" s="52"/>
      <c r="C144" s="55"/>
      <c r="D144" s="56"/>
      <c r="E144" s="7"/>
      <c r="F144" s="7"/>
      <c r="G144" s="3"/>
      <c r="H144" s="47"/>
      <c r="I144" s="7"/>
      <c r="J144" s="48"/>
      <c r="K144" s="7"/>
      <c r="L144" s="7"/>
      <c r="M144" s="7"/>
      <c r="N144" s="3"/>
      <c r="O144" s="33"/>
      <c r="P144" s="33"/>
      <c r="Q144" s="33"/>
      <c r="R144" s="7"/>
    </row>
    <row r="145" spans="1:18">
      <c r="A145" s="52"/>
      <c r="B145" s="52"/>
      <c r="C145" s="55"/>
      <c r="D145" s="56"/>
      <c r="E145" s="7"/>
      <c r="F145" s="7"/>
      <c r="G145" s="3"/>
      <c r="H145" s="47"/>
      <c r="I145" s="7"/>
      <c r="J145" s="48"/>
      <c r="K145" s="7"/>
      <c r="L145" s="7"/>
      <c r="M145" s="7"/>
      <c r="N145" s="3"/>
      <c r="O145" s="33"/>
      <c r="P145" s="33"/>
      <c r="Q145" s="33"/>
      <c r="R145" s="7"/>
    </row>
    <row r="146" spans="1:18">
      <c r="A146" s="52"/>
      <c r="B146" s="52"/>
      <c r="C146" s="55"/>
      <c r="D146" s="56"/>
      <c r="E146" s="7"/>
      <c r="F146" s="7"/>
      <c r="G146" s="3"/>
      <c r="H146" s="47"/>
      <c r="I146" s="7"/>
      <c r="J146" s="48"/>
      <c r="K146" s="7"/>
      <c r="L146" s="7"/>
      <c r="M146" s="7"/>
      <c r="N146" s="3"/>
      <c r="O146" s="33"/>
      <c r="P146" s="33"/>
      <c r="Q146" s="33"/>
      <c r="R146" s="7"/>
    </row>
    <row r="147" spans="1:18">
      <c r="A147" s="52"/>
      <c r="B147" s="52"/>
      <c r="C147" s="55"/>
      <c r="D147" s="56"/>
      <c r="E147" s="7"/>
      <c r="F147" s="7"/>
      <c r="G147" s="3"/>
      <c r="H147" s="47"/>
      <c r="I147" s="7"/>
      <c r="J147" s="48"/>
      <c r="K147" s="7"/>
      <c r="L147" s="7"/>
      <c r="M147" s="7"/>
      <c r="N147" s="3"/>
      <c r="O147" s="33"/>
      <c r="P147" s="33"/>
      <c r="Q147" s="33"/>
      <c r="R147" s="7"/>
    </row>
    <row r="148" spans="1:18">
      <c r="A148" s="52"/>
      <c r="B148" s="52"/>
      <c r="C148" s="55"/>
      <c r="D148" s="56"/>
      <c r="E148" s="7"/>
      <c r="F148" s="7"/>
      <c r="G148" s="3"/>
      <c r="H148" s="47"/>
      <c r="I148" s="7"/>
      <c r="J148" s="48"/>
      <c r="K148" s="7"/>
      <c r="L148" s="7"/>
      <c r="M148" s="7"/>
      <c r="N148" s="3"/>
      <c r="O148" s="33"/>
      <c r="P148" s="33"/>
      <c r="Q148" s="33"/>
      <c r="R148" s="7"/>
    </row>
    <row r="149" spans="1:18">
      <c r="A149" s="52"/>
      <c r="B149" s="52"/>
      <c r="C149" s="55"/>
      <c r="D149" s="56"/>
      <c r="E149" s="7"/>
      <c r="F149" s="7"/>
      <c r="G149" s="3"/>
      <c r="H149" s="47"/>
      <c r="I149" s="7"/>
      <c r="J149" s="48"/>
      <c r="K149" s="7"/>
      <c r="L149" s="7"/>
      <c r="M149" s="7"/>
      <c r="N149" s="3"/>
      <c r="O149" s="33"/>
      <c r="P149" s="33"/>
      <c r="Q149" s="33"/>
      <c r="R149" s="7"/>
    </row>
    <row r="150" spans="1:18">
      <c r="A150" s="52"/>
      <c r="B150" s="52"/>
      <c r="C150" s="55"/>
      <c r="D150" s="56"/>
      <c r="E150" s="7"/>
      <c r="F150" s="7"/>
      <c r="G150" s="3"/>
      <c r="H150" s="47"/>
      <c r="I150" s="7"/>
      <c r="J150" s="48"/>
      <c r="K150" s="7"/>
      <c r="L150" s="7"/>
      <c r="M150" s="7"/>
      <c r="N150" s="3"/>
      <c r="O150" s="33"/>
      <c r="P150" s="33"/>
      <c r="Q150" s="33"/>
      <c r="R150" s="7"/>
    </row>
    <row r="151" spans="1:18">
      <c r="A151" s="52"/>
      <c r="B151" s="52"/>
      <c r="C151" s="55"/>
      <c r="D151" s="56"/>
      <c r="E151" s="7"/>
      <c r="F151" s="7"/>
      <c r="G151" s="3"/>
      <c r="H151" s="47"/>
      <c r="I151" s="7"/>
      <c r="J151" s="48"/>
      <c r="K151" s="7"/>
      <c r="L151" s="7"/>
      <c r="M151" s="7"/>
      <c r="N151" s="3"/>
      <c r="O151" s="33"/>
      <c r="P151" s="33"/>
      <c r="Q151" s="33"/>
      <c r="R151" s="7"/>
    </row>
    <row r="152" spans="1:18">
      <c r="A152" s="52"/>
      <c r="B152" s="52"/>
      <c r="C152" s="55"/>
      <c r="D152" s="56"/>
      <c r="E152" s="7"/>
      <c r="F152" s="7"/>
      <c r="G152" s="3"/>
      <c r="H152" s="47"/>
      <c r="I152" s="7"/>
      <c r="J152" s="48"/>
      <c r="K152" s="7"/>
      <c r="L152" s="7"/>
      <c r="M152" s="7"/>
      <c r="N152" s="3"/>
      <c r="O152" s="33"/>
      <c r="P152" s="33"/>
      <c r="Q152" s="33"/>
      <c r="R152" s="7"/>
    </row>
    <row r="153" spans="1:18">
      <c r="A153" s="52"/>
      <c r="B153" s="52"/>
      <c r="C153" s="55"/>
      <c r="D153" s="56"/>
      <c r="E153" s="7"/>
      <c r="F153" s="7"/>
      <c r="G153" s="3"/>
      <c r="H153" s="47"/>
      <c r="I153" s="7"/>
      <c r="J153" s="48"/>
      <c r="K153" s="7"/>
      <c r="L153" s="7"/>
      <c r="M153" s="7"/>
      <c r="N153" s="3"/>
      <c r="O153" s="33"/>
      <c r="P153" s="33"/>
      <c r="Q153" s="33"/>
      <c r="R153" s="7"/>
    </row>
    <row r="154" spans="1:18">
      <c r="A154" s="52"/>
      <c r="B154" s="52"/>
      <c r="C154" s="55"/>
      <c r="D154" s="56"/>
      <c r="E154" s="7"/>
      <c r="F154" s="7"/>
      <c r="G154" s="3"/>
      <c r="H154" s="47"/>
      <c r="I154" s="7"/>
      <c r="J154" s="48"/>
      <c r="K154" s="7"/>
      <c r="L154" s="7"/>
      <c r="M154" s="7"/>
      <c r="N154" s="3"/>
      <c r="O154" s="33"/>
      <c r="P154" s="33"/>
      <c r="Q154" s="33"/>
      <c r="R154" s="7"/>
    </row>
    <row r="155" spans="1:18">
      <c r="A155" s="52"/>
      <c r="B155" s="52"/>
      <c r="C155" s="55"/>
      <c r="D155" s="56"/>
      <c r="E155" s="7"/>
      <c r="F155" s="7"/>
      <c r="G155" s="3"/>
      <c r="H155" s="47"/>
      <c r="I155" s="7"/>
      <c r="J155" s="48"/>
      <c r="K155" s="7"/>
      <c r="L155" s="7"/>
      <c r="M155" s="7"/>
      <c r="N155" s="3"/>
      <c r="O155" s="33"/>
      <c r="P155" s="33"/>
      <c r="Q155" s="33"/>
      <c r="R155" s="7"/>
    </row>
    <row r="156" spans="1:18">
      <c r="A156" s="52"/>
      <c r="B156" s="52"/>
      <c r="C156" s="55"/>
      <c r="D156" s="56"/>
      <c r="E156" s="7"/>
      <c r="F156" s="7"/>
      <c r="G156" s="3"/>
      <c r="H156" s="47"/>
      <c r="I156" s="7"/>
      <c r="J156" s="48"/>
      <c r="K156" s="7"/>
      <c r="L156" s="7"/>
      <c r="M156" s="7"/>
      <c r="N156" s="3"/>
      <c r="O156" s="33"/>
      <c r="P156" s="33"/>
      <c r="Q156" s="33"/>
      <c r="R156" s="7"/>
    </row>
    <row r="157" spans="1:18">
      <c r="A157" s="52"/>
      <c r="B157" s="52"/>
      <c r="C157" s="55"/>
      <c r="D157" s="56"/>
      <c r="E157" s="7"/>
      <c r="F157" s="7"/>
      <c r="G157" s="3"/>
      <c r="H157" s="47"/>
      <c r="I157" s="7"/>
      <c r="J157" s="48"/>
      <c r="K157" s="7"/>
      <c r="L157" s="7"/>
      <c r="M157" s="7"/>
      <c r="N157" s="3"/>
      <c r="O157" s="33"/>
      <c r="P157" s="33"/>
      <c r="Q157" s="33"/>
      <c r="R157" s="7"/>
    </row>
    <row r="158" spans="1:18">
      <c r="A158" s="52"/>
      <c r="B158" s="52"/>
      <c r="C158" s="55"/>
      <c r="D158" s="56"/>
      <c r="E158" s="7"/>
      <c r="F158" s="7"/>
      <c r="G158" s="3"/>
      <c r="H158" s="47"/>
      <c r="I158" s="7"/>
      <c r="J158" s="48"/>
      <c r="K158" s="7"/>
      <c r="L158" s="7"/>
      <c r="M158" s="7"/>
      <c r="N158" s="3"/>
      <c r="O158" s="33"/>
      <c r="P158" s="33"/>
      <c r="Q158" s="33"/>
      <c r="R158" s="7"/>
    </row>
    <row r="159" spans="1:18">
      <c r="A159" s="52"/>
      <c r="B159" s="52"/>
      <c r="C159" s="55"/>
      <c r="D159" s="56"/>
      <c r="E159" s="7"/>
      <c r="F159" s="7"/>
      <c r="G159" s="3"/>
      <c r="H159" s="47"/>
      <c r="I159" s="7"/>
      <c r="J159" s="48"/>
      <c r="K159" s="7"/>
      <c r="L159" s="7"/>
      <c r="M159" s="7"/>
      <c r="N159" s="3"/>
      <c r="O159" s="3"/>
      <c r="P159" s="3"/>
      <c r="Q159" s="3"/>
      <c r="R159" s="7"/>
    </row>
    <row r="160" spans="1:18">
      <c r="A160" s="52"/>
      <c r="B160" s="52"/>
      <c r="C160" s="55"/>
      <c r="D160" s="56"/>
      <c r="E160" s="7"/>
      <c r="F160" s="7"/>
      <c r="G160" s="3"/>
      <c r="H160" s="47"/>
      <c r="I160" s="7"/>
      <c r="J160" s="48"/>
      <c r="K160" s="7"/>
      <c r="L160" s="7"/>
      <c r="M160" s="7"/>
      <c r="N160" s="3"/>
      <c r="O160" s="3"/>
      <c r="P160" s="3"/>
      <c r="Q160" s="3"/>
      <c r="R160" s="7"/>
    </row>
    <row r="161" spans="1:18">
      <c r="A161" s="52"/>
      <c r="B161" s="52"/>
      <c r="C161" s="55"/>
      <c r="D161" s="56"/>
      <c r="E161" s="7"/>
      <c r="F161" s="7"/>
      <c r="G161" s="3"/>
      <c r="H161" s="47"/>
      <c r="I161" s="7"/>
      <c r="J161" s="48"/>
      <c r="K161" s="7"/>
      <c r="L161" s="7"/>
      <c r="M161" s="7"/>
      <c r="N161" s="3"/>
      <c r="O161" s="3"/>
      <c r="P161" s="3"/>
      <c r="Q161" s="3"/>
      <c r="R161" s="7"/>
    </row>
    <row r="162" spans="1:18">
      <c r="A162" s="52"/>
      <c r="B162" s="52"/>
      <c r="C162" s="55"/>
      <c r="D162" s="56"/>
      <c r="E162" s="7"/>
      <c r="F162" s="7"/>
      <c r="G162" s="3"/>
      <c r="H162" s="47"/>
      <c r="I162" s="7"/>
      <c r="J162" s="48"/>
      <c r="K162" s="7"/>
      <c r="L162" s="7"/>
      <c r="M162" s="7"/>
      <c r="N162" s="3"/>
      <c r="O162" s="3"/>
      <c r="P162" s="3"/>
      <c r="Q162" s="3"/>
      <c r="R162" s="7"/>
    </row>
    <row r="163" spans="1:18">
      <c r="A163" s="52"/>
      <c r="B163" s="52"/>
      <c r="C163" s="55"/>
      <c r="D163" s="56"/>
      <c r="E163" s="7"/>
      <c r="F163" s="7"/>
      <c r="G163" s="3"/>
      <c r="H163" s="47"/>
      <c r="I163" s="7"/>
      <c r="J163" s="48"/>
      <c r="K163" s="7"/>
      <c r="L163" s="7"/>
      <c r="M163" s="7"/>
      <c r="N163" s="3"/>
      <c r="O163" s="3"/>
      <c r="P163" s="3"/>
      <c r="Q163" s="3"/>
      <c r="R163" s="7"/>
    </row>
    <row r="164" spans="1:18">
      <c r="A164" s="52"/>
      <c r="B164" s="52"/>
      <c r="C164" s="55"/>
      <c r="D164" s="56"/>
      <c r="E164" s="7"/>
      <c r="F164" s="7"/>
      <c r="G164" s="3"/>
      <c r="H164" s="47"/>
      <c r="I164" s="7"/>
      <c r="J164" s="48"/>
      <c r="K164" s="7"/>
      <c r="L164" s="7"/>
      <c r="M164" s="7"/>
      <c r="N164" s="3"/>
      <c r="O164" s="3"/>
      <c r="P164" s="3"/>
      <c r="Q164" s="3"/>
      <c r="R164" s="7"/>
    </row>
    <row r="165" spans="1:18">
      <c r="A165" s="52"/>
      <c r="B165" s="52"/>
      <c r="C165" s="55"/>
      <c r="D165" s="56"/>
      <c r="E165" s="7"/>
      <c r="F165" s="7"/>
      <c r="G165" s="3"/>
      <c r="H165" s="47"/>
      <c r="I165" s="7"/>
      <c r="J165" s="48"/>
      <c r="K165" s="7"/>
      <c r="L165" s="7"/>
      <c r="M165" s="7"/>
      <c r="N165" s="3"/>
      <c r="O165" s="3"/>
      <c r="P165" s="3"/>
      <c r="Q165" s="3"/>
      <c r="R165" s="7"/>
    </row>
    <row r="166" spans="1:18">
      <c r="A166" s="52"/>
      <c r="B166" s="52"/>
      <c r="C166" s="55"/>
      <c r="D166" s="56"/>
      <c r="E166" s="7"/>
      <c r="F166" s="7"/>
      <c r="G166" s="3"/>
      <c r="H166" s="47"/>
      <c r="I166" s="7"/>
      <c r="J166" s="48"/>
      <c r="K166" s="7"/>
      <c r="L166" s="7"/>
      <c r="M166" s="7"/>
      <c r="N166" s="3"/>
      <c r="O166" s="3"/>
      <c r="P166" s="3"/>
      <c r="Q166" s="3"/>
      <c r="R166" s="7"/>
    </row>
    <row r="167" spans="1:18">
      <c r="A167" s="52"/>
      <c r="B167" s="52"/>
      <c r="C167" s="55"/>
      <c r="D167" s="56"/>
      <c r="E167" s="7"/>
      <c r="F167" s="7"/>
      <c r="G167" s="3"/>
      <c r="H167" s="47"/>
      <c r="I167" s="7"/>
      <c r="J167" s="48"/>
      <c r="K167" s="7"/>
      <c r="L167" s="7"/>
      <c r="M167" s="7"/>
      <c r="N167" s="3"/>
      <c r="O167" s="3"/>
      <c r="P167" s="3"/>
      <c r="Q167" s="3"/>
      <c r="R167" s="7"/>
    </row>
    <row r="168" spans="1:18">
      <c r="A168" s="52"/>
      <c r="B168" s="52"/>
      <c r="C168" s="55"/>
      <c r="D168" s="56"/>
      <c r="E168" s="7"/>
      <c r="F168" s="7"/>
      <c r="G168" s="3"/>
      <c r="H168" s="47"/>
      <c r="I168" s="7"/>
      <c r="J168" s="48"/>
      <c r="K168" s="7"/>
      <c r="L168" s="7"/>
      <c r="M168" s="7"/>
      <c r="N168" s="3"/>
      <c r="O168" s="3"/>
      <c r="P168" s="3"/>
      <c r="Q168" s="3"/>
      <c r="R168" s="7"/>
    </row>
    <row r="169" spans="1:18">
      <c r="A169" s="52"/>
      <c r="B169" s="52"/>
      <c r="C169" s="55"/>
      <c r="D169" s="56"/>
      <c r="E169" s="7"/>
      <c r="F169" s="7"/>
      <c r="G169" s="3"/>
      <c r="H169" s="47"/>
      <c r="I169" s="7"/>
      <c r="J169" s="48"/>
      <c r="K169" s="7"/>
      <c r="L169" s="7"/>
      <c r="M169" s="7"/>
      <c r="N169" s="3"/>
      <c r="O169" s="3"/>
      <c r="P169" s="3"/>
      <c r="Q169" s="3"/>
      <c r="R169" s="7"/>
    </row>
    <row r="170" spans="1:18">
      <c r="A170" s="52"/>
      <c r="B170" s="52"/>
      <c r="C170" s="55"/>
      <c r="D170" s="56"/>
      <c r="E170" s="7"/>
      <c r="F170" s="7"/>
      <c r="G170" s="3"/>
      <c r="H170" s="47"/>
      <c r="I170" s="7"/>
      <c r="J170" s="48"/>
      <c r="K170" s="7"/>
      <c r="L170" s="7"/>
      <c r="M170" s="7"/>
      <c r="N170" s="3"/>
      <c r="O170" s="3"/>
      <c r="P170" s="3"/>
      <c r="Q170" s="3"/>
      <c r="R170" s="7"/>
    </row>
    <row r="171" spans="1:18">
      <c r="A171" s="52"/>
      <c r="B171" s="52"/>
      <c r="C171" s="55"/>
      <c r="D171" s="56"/>
      <c r="E171" s="7"/>
      <c r="F171" s="7"/>
      <c r="G171" s="3"/>
      <c r="H171" s="47"/>
      <c r="I171" s="7"/>
      <c r="J171" s="48"/>
      <c r="K171" s="7"/>
      <c r="L171" s="7"/>
      <c r="M171" s="7"/>
      <c r="N171" s="3"/>
      <c r="O171" s="3"/>
      <c r="P171" s="3"/>
      <c r="Q171" s="3"/>
      <c r="R171" s="7"/>
    </row>
    <row r="172" spans="1:18">
      <c r="A172" s="52"/>
      <c r="B172" s="52"/>
      <c r="C172" s="55"/>
      <c r="D172" s="56"/>
      <c r="E172" s="7"/>
      <c r="F172" s="7"/>
      <c r="G172" s="3"/>
      <c r="H172" s="47"/>
      <c r="I172" s="7"/>
      <c r="J172" s="48"/>
      <c r="K172" s="7"/>
      <c r="L172" s="7"/>
      <c r="M172" s="7"/>
      <c r="N172" s="3"/>
      <c r="O172" s="3"/>
      <c r="P172" s="3"/>
      <c r="Q172" s="3"/>
      <c r="R172" s="7"/>
    </row>
    <row r="173" spans="1:18">
      <c r="A173" s="52"/>
      <c r="B173" s="52"/>
      <c r="C173" s="55"/>
      <c r="D173" s="56"/>
      <c r="E173" s="7"/>
      <c r="F173" s="7"/>
      <c r="G173" s="3"/>
      <c r="H173" s="47"/>
      <c r="I173" s="7"/>
      <c r="J173" s="48"/>
      <c r="K173" s="7"/>
      <c r="L173" s="7"/>
      <c r="M173" s="7"/>
      <c r="N173" s="3"/>
      <c r="O173" s="3"/>
      <c r="P173" s="3"/>
      <c r="Q173" s="3"/>
      <c r="R173" s="7"/>
    </row>
    <row r="174" spans="1:18">
      <c r="A174" s="52"/>
      <c r="B174" s="52"/>
      <c r="C174" s="55"/>
      <c r="D174" s="56"/>
      <c r="E174" s="7"/>
      <c r="F174" s="7"/>
      <c r="G174" s="3"/>
      <c r="H174" s="47"/>
      <c r="I174" s="7"/>
      <c r="J174" s="48"/>
      <c r="K174" s="7"/>
      <c r="L174" s="7"/>
      <c r="M174" s="7"/>
      <c r="N174" s="3"/>
      <c r="O174" s="3"/>
      <c r="P174" s="3"/>
      <c r="Q174" s="3"/>
      <c r="R174" s="7"/>
    </row>
    <row r="175" spans="1:18">
      <c r="A175" s="52"/>
      <c r="B175" s="52"/>
      <c r="C175" s="55"/>
      <c r="D175" s="56"/>
      <c r="E175" s="7"/>
      <c r="F175" s="7"/>
      <c r="G175" s="3"/>
      <c r="H175" s="47"/>
      <c r="I175" s="7"/>
      <c r="J175" s="48"/>
      <c r="K175" s="7"/>
      <c r="L175" s="7"/>
      <c r="M175" s="7"/>
      <c r="N175" s="3"/>
      <c r="O175" s="3"/>
      <c r="P175" s="3"/>
      <c r="Q175" s="3"/>
      <c r="R175" s="7"/>
    </row>
    <row r="176" spans="1:18">
      <c r="A176" s="52"/>
      <c r="B176" s="52"/>
      <c r="C176" s="55"/>
      <c r="D176" s="56"/>
      <c r="E176" s="7"/>
      <c r="F176" s="7"/>
      <c r="G176" s="3"/>
      <c r="H176" s="47"/>
      <c r="I176" s="7"/>
      <c r="J176" s="48"/>
      <c r="K176" s="7"/>
      <c r="L176" s="7"/>
      <c r="M176" s="7"/>
      <c r="N176" s="3"/>
      <c r="O176" s="3"/>
      <c r="P176" s="3"/>
      <c r="Q176" s="3"/>
      <c r="R176" s="7"/>
    </row>
    <row r="177" spans="1:18">
      <c r="A177" s="52"/>
      <c r="B177" s="52"/>
      <c r="C177" s="55"/>
      <c r="D177" s="56"/>
      <c r="E177" s="7"/>
      <c r="F177" s="7"/>
      <c r="G177" s="3"/>
      <c r="H177" s="47"/>
      <c r="I177" s="7"/>
      <c r="J177" s="48"/>
      <c r="K177" s="7"/>
      <c r="L177" s="7"/>
      <c r="M177" s="7"/>
      <c r="N177" s="3"/>
      <c r="O177" s="3"/>
      <c r="P177" s="3"/>
      <c r="Q177" s="3"/>
      <c r="R177" s="7"/>
    </row>
    <row r="178" spans="1:18">
      <c r="A178" s="52"/>
      <c r="B178" s="52"/>
      <c r="C178" s="55"/>
      <c r="D178" s="56"/>
      <c r="E178" s="7"/>
      <c r="F178" s="7"/>
      <c r="G178" s="3"/>
      <c r="H178" s="47"/>
      <c r="I178" s="7"/>
      <c r="J178" s="48"/>
      <c r="K178" s="7"/>
      <c r="L178" s="7"/>
      <c r="M178" s="7"/>
      <c r="N178" s="3"/>
      <c r="O178" s="3"/>
      <c r="P178" s="3"/>
      <c r="Q178" s="3"/>
      <c r="R178" s="7"/>
    </row>
    <row r="179" spans="1:18">
      <c r="A179" s="52"/>
      <c r="B179" s="52"/>
      <c r="C179" s="55"/>
      <c r="D179" s="56"/>
      <c r="E179" s="7"/>
      <c r="F179" s="7"/>
      <c r="G179" s="3"/>
      <c r="H179" s="47"/>
      <c r="I179" s="7"/>
      <c r="J179" s="48"/>
      <c r="K179" s="7"/>
      <c r="L179" s="7"/>
      <c r="M179" s="7"/>
      <c r="N179" s="3"/>
      <c r="O179" s="3"/>
      <c r="P179" s="3"/>
      <c r="Q179" s="3"/>
      <c r="R179" s="7"/>
    </row>
    <row r="180" spans="1:18">
      <c r="A180" s="52"/>
      <c r="B180" s="52"/>
      <c r="C180" s="55"/>
      <c r="D180" s="56"/>
      <c r="E180" s="7"/>
      <c r="F180" s="7"/>
      <c r="G180" s="3"/>
      <c r="H180" s="47"/>
      <c r="I180" s="7"/>
      <c r="J180" s="48"/>
      <c r="K180" s="7"/>
      <c r="L180" s="7"/>
      <c r="M180" s="7"/>
      <c r="N180" s="3"/>
      <c r="O180" s="3"/>
      <c r="P180" s="3"/>
      <c r="Q180" s="3"/>
      <c r="R180" s="7"/>
    </row>
    <row r="181" spans="1:18">
      <c r="A181" s="52"/>
      <c r="B181" s="52"/>
      <c r="C181" s="55"/>
      <c r="D181" s="56"/>
      <c r="E181" s="7"/>
      <c r="F181" s="7"/>
      <c r="G181" s="3"/>
      <c r="H181" s="47"/>
      <c r="I181" s="7"/>
      <c r="J181" s="48"/>
      <c r="K181" s="7"/>
      <c r="L181" s="7"/>
      <c r="M181" s="7"/>
      <c r="N181" s="3"/>
      <c r="O181" s="3"/>
      <c r="P181" s="3"/>
      <c r="Q181" s="3"/>
      <c r="R181" s="7"/>
    </row>
    <row r="182" spans="1:18">
      <c r="A182" s="52"/>
      <c r="B182" s="52"/>
      <c r="C182" s="55"/>
      <c r="D182" s="56"/>
      <c r="E182" s="7"/>
      <c r="F182" s="7"/>
      <c r="G182" s="3"/>
      <c r="H182" s="47"/>
      <c r="I182" s="7"/>
      <c r="J182" s="48"/>
      <c r="K182" s="7"/>
      <c r="L182" s="7"/>
      <c r="M182" s="7"/>
      <c r="N182" s="3"/>
      <c r="O182" s="3"/>
      <c r="P182" s="3"/>
      <c r="Q182" s="3"/>
      <c r="R182" s="7"/>
    </row>
    <row r="183" spans="1:18">
      <c r="A183" s="52"/>
      <c r="B183" s="52"/>
      <c r="C183" s="55"/>
      <c r="D183" s="56"/>
      <c r="E183" s="7"/>
      <c r="F183" s="7"/>
      <c r="G183" s="3"/>
      <c r="H183" s="47"/>
      <c r="I183" s="7"/>
      <c r="J183" s="48"/>
      <c r="K183" s="7"/>
      <c r="L183" s="7"/>
      <c r="M183" s="7"/>
      <c r="N183" s="3"/>
      <c r="O183" s="3"/>
      <c r="P183" s="3"/>
      <c r="Q183" s="3"/>
      <c r="R183" s="7"/>
    </row>
    <row r="184" spans="1:18">
      <c r="A184" s="52"/>
      <c r="B184" s="52"/>
      <c r="C184" s="55"/>
      <c r="D184" s="56"/>
      <c r="E184" s="7"/>
      <c r="F184" s="7"/>
      <c r="G184" s="3"/>
      <c r="H184" s="47"/>
      <c r="I184" s="7"/>
      <c r="J184" s="48"/>
      <c r="K184" s="7"/>
      <c r="L184" s="7"/>
      <c r="M184" s="7"/>
      <c r="N184" s="3"/>
      <c r="O184" s="3"/>
      <c r="P184" s="3"/>
      <c r="Q184" s="3"/>
      <c r="R184" s="7"/>
    </row>
    <row r="185" spans="1:18">
      <c r="A185" s="52"/>
      <c r="B185" s="52"/>
      <c r="C185" s="55"/>
      <c r="D185" s="56"/>
      <c r="E185" s="7"/>
      <c r="F185" s="7"/>
      <c r="G185" s="3"/>
      <c r="H185" s="47"/>
      <c r="I185" s="7"/>
      <c r="J185" s="48"/>
      <c r="K185" s="7"/>
      <c r="L185" s="7"/>
      <c r="M185" s="7"/>
      <c r="N185" s="3"/>
      <c r="O185" s="3"/>
      <c r="P185" s="3"/>
      <c r="Q185" s="3"/>
      <c r="R185" s="7"/>
    </row>
    <row r="186" spans="1:18">
      <c r="A186" s="52"/>
      <c r="B186" s="52"/>
      <c r="C186" s="55"/>
      <c r="D186" s="56"/>
      <c r="E186" s="7"/>
      <c r="F186" s="7"/>
      <c r="G186" s="3"/>
      <c r="H186" s="47"/>
      <c r="I186" s="7"/>
      <c r="J186" s="48"/>
      <c r="K186" s="7"/>
      <c r="L186" s="7"/>
      <c r="M186" s="7"/>
      <c r="N186" s="3"/>
      <c r="O186" s="3"/>
      <c r="P186" s="3"/>
      <c r="Q186" s="3"/>
      <c r="R186" s="7"/>
    </row>
    <row r="187" spans="1:18">
      <c r="A187" s="52"/>
      <c r="B187" s="52"/>
      <c r="C187" s="55"/>
      <c r="D187" s="56"/>
      <c r="E187" s="7"/>
      <c r="F187" s="7"/>
      <c r="G187" s="3"/>
      <c r="H187" s="47"/>
      <c r="I187" s="7"/>
      <c r="J187" s="48"/>
      <c r="K187" s="7"/>
      <c r="L187" s="7"/>
      <c r="M187" s="7"/>
      <c r="N187" s="3"/>
      <c r="O187" s="3"/>
      <c r="P187" s="3"/>
      <c r="Q187" s="3"/>
      <c r="R187" s="7"/>
    </row>
    <row r="188" spans="1:18">
      <c r="A188" s="52"/>
      <c r="B188" s="52"/>
      <c r="C188" s="55"/>
      <c r="D188" s="56"/>
      <c r="E188" s="7"/>
      <c r="F188" s="7"/>
      <c r="G188" s="3"/>
      <c r="H188" s="47"/>
      <c r="I188" s="7"/>
      <c r="J188" s="48"/>
      <c r="K188" s="7"/>
      <c r="L188" s="7"/>
      <c r="M188" s="7"/>
      <c r="N188" s="3"/>
      <c r="O188" s="3"/>
      <c r="P188" s="3"/>
      <c r="Q188" s="3"/>
      <c r="R188" s="7"/>
    </row>
    <row r="189" spans="1:18">
      <c r="A189" s="52"/>
      <c r="B189" s="52"/>
      <c r="C189" s="55"/>
      <c r="D189" s="56"/>
      <c r="E189" s="7"/>
      <c r="F189" s="7"/>
      <c r="G189" s="3"/>
      <c r="H189" s="47"/>
      <c r="I189" s="7"/>
      <c r="J189" s="48"/>
      <c r="K189" s="7"/>
      <c r="L189" s="7"/>
      <c r="M189" s="7"/>
      <c r="N189" s="3"/>
      <c r="O189" s="3"/>
      <c r="P189" s="3"/>
      <c r="Q189" s="3"/>
      <c r="R189" s="7"/>
    </row>
    <row r="190" spans="1:18">
      <c r="A190" s="52"/>
      <c r="B190" s="52"/>
      <c r="C190" s="55"/>
      <c r="D190" s="56"/>
      <c r="E190" s="7"/>
      <c r="F190" s="7"/>
      <c r="G190" s="3"/>
      <c r="H190" s="47"/>
      <c r="I190" s="7"/>
      <c r="J190" s="48"/>
      <c r="K190" s="7"/>
      <c r="L190" s="7"/>
      <c r="M190" s="7"/>
      <c r="N190" s="3"/>
      <c r="O190" s="3"/>
      <c r="P190" s="3"/>
      <c r="Q190" s="3"/>
      <c r="R190" s="7"/>
    </row>
    <row r="191" spans="1:18">
      <c r="A191" s="52"/>
      <c r="B191" s="52"/>
      <c r="C191" s="55"/>
      <c r="D191" s="56"/>
      <c r="E191" s="7"/>
      <c r="F191" s="7"/>
      <c r="G191" s="3"/>
      <c r="H191" s="47"/>
      <c r="I191" s="7"/>
      <c r="J191" s="48"/>
      <c r="K191" s="7"/>
      <c r="L191" s="7"/>
      <c r="M191" s="7"/>
      <c r="N191" s="3"/>
      <c r="O191" s="3"/>
      <c r="P191" s="3"/>
      <c r="Q191" s="3"/>
      <c r="R191" s="7"/>
    </row>
    <row r="192" spans="1:18">
      <c r="A192" s="52"/>
      <c r="B192" s="52"/>
      <c r="C192" s="55"/>
      <c r="D192" s="56"/>
      <c r="E192" s="7"/>
      <c r="F192" s="7"/>
      <c r="G192" s="3"/>
      <c r="H192" s="47"/>
      <c r="I192" s="7"/>
      <c r="J192" s="48"/>
      <c r="K192" s="7"/>
      <c r="L192" s="7"/>
      <c r="M192" s="7"/>
      <c r="N192" s="3"/>
      <c r="O192" s="3"/>
      <c r="P192" s="3"/>
      <c r="Q192" s="3"/>
      <c r="R192" s="7"/>
    </row>
    <row r="193" spans="1:18">
      <c r="A193" s="52"/>
      <c r="B193" s="52"/>
      <c r="C193" s="55"/>
      <c r="D193" s="56"/>
      <c r="E193" s="7"/>
      <c r="F193" s="7"/>
      <c r="G193" s="3"/>
      <c r="H193" s="47"/>
      <c r="I193" s="7"/>
      <c r="J193" s="48"/>
      <c r="K193" s="7"/>
      <c r="L193" s="7"/>
      <c r="M193" s="7"/>
      <c r="N193" s="3"/>
      <c r="O193" s="3"/>
      <c r="P193" s="3"/>
      <c r="Q193" s="3"/>
      <c r="R193" s="7"/>
    </row>
    <row r="194" spans="1:18">
      <c r="A194" s="52"/>
      <c r="B194" s="52"/>
      <c r="C194" s="57"/>
      <c r="D194" s="56"/>
      <c r="E194" s="7"/>
      <c r="F194" s="7"/>
      <c r="G194" s="3"/>
      <c r="H194" s="47"/>
      <c r="I194" s="7"/>
      <c r="J194" s="48"/>
      <c r="K194" s="7"/>
      <c r="L194" s="7"/>
      <c r="M194" s="7"/>
      <c r="N194" s="3"/>
      <c r="O194" s="3"/>
      <c r="P194" s="3"/>
      <c r="Q194" s="3"/>
      <c r="R194" s="7"/>
    </row>
    <row r="195" spans="1:18">
      <c r="A195" s="52"/>
      <c r="B195" s="52"/>
      <c r="C195" s="57"/>
      <c r="D195" s="56"/>
      <c r="E195" s="7"/>
      <c r="F195" s="7"/>
      <c r="G195" s="3"/>
      <c r="H195" s="47"/>
      <c r="I195" s="7"/>
      <c r="J195" s="48"/>
      <c r="K195" s="7"/>
      <c r="L195" s="7"/>
      <c r="M195" s="7"/>
      <c r="N195" s="3"/>
      <c r="O195" s="3"/>
      <c r="P195" s="3"/>
      <c r="Q195" s="3"/>
      <c r="R195" s="7"/>
    </row>
    <row r="196" spans="1:18">
      <c r="A196" s="54"/>
      <c r="B196" s="54"/>
      <c r="C196" s="55"/>
      <c r="D196" s="56"/>
      <c r="E196" s="7"/>
      <c r="F196" s="7"/>
      <c r="G196" s="3"/>
      <c r="H196" s="47"/>
      <c r="I196" s="7"/>
      <c r="J196" s="48"/>
      <c r="K196" s="7"/>
      <c r="L196" s="7"/>
      <c r="M196" s="7"/>
      <c r="N196" s="3"/>
      <c r="O196" s="3"/>
      <c r="P196" s="3"/>
      <c r="Q196" s="3"/>
      <c r="R196" s="7"/>
    </row>
    <row r="197" spans="1:18">
      <c r="A197" s="54"/>
      <c r="B197" s="54"/>
      <c r="C197" s="55"/>
      <c r="D197" s="56"/>
      <c r="E197" s="7"/>
      <c r="F197" s="7"/>
      <c r="G197" s="3"/>
      <c r="H197" s="47"/>
      <c r="I197" s="7"/>
      <c r="J197" s="48"/>
      <c r="K197" s="7"/>
      <c r="L197" s="7"/>
      <c r="M197" s="7"/>
      <c r="N197" s="3"/>
      <c r="O197" s="3"/>
      <c r="P197" s="3"/>
      <c r="Q197" s="3"/>
      <c r="R197" s="7"/>
    </row>
    <row r="198" spans="1:18">
      <c r="A198" s="52"/>
      <c r="B198" s="52"/>
      <c r="C198" s="55"/>
      <c r="D198" s="56"/>
      <c r="E198" s="7"/>
      <c r="F198" s="7"/>
      <c r="G198" s="3"/>
      <c r="H198" s="47"/>
      <c r="I198" s="7"/>
      <c r="J198" s="48"/>
      <c r="K198" s="7"/>
      <c r="L198" s="7"/>
      <c r="M198" s="7"/>
      <c r="N198" s="3"/>
      <c r="O198" s="3"/>
      <c r="P198" s="3"/>
      <c r="Q198" s="3"/>
      <c r="R198" s="7"/>
    </row>
    <row r="199" spans="1:18">
      <c r="A199" s="52"/>
      <c r="B199" s="52"/>
      <c r="C199" s="55"/>
      <c r="D199" s="56"/>
      <c r="E199" s="7"/>
      <c r="F199" s="7"/>
      <c r="G199" s="3"/>
      <c r="H199" s="47"/>
      <c r="I199" s="7"/>
      <c r="J199" s="48"/>
      <c r="K199" s="7"/>
      <c r="L199" s="7"/>
      <c r="M199" s="7"/>
      <c r="N199" s="3"/>
      <c r="O199" s="3"/>
      <c r="P199" s="3"/>
      <c r="Q199" s="3"/>
      <c r="R199" s="7"/>
    </row>
    <row r="200" spans="1:18">
      <c r="A200" s="52"/>
      <c r="B200" s="52"/>
      <c r="C200" s="55"/>
      <c r="D200" s="56"/>
      <c r="E200" s="7"/>
      <c r="F200" s="7"/>
      <c r="G200" s="3"/>
      <c r="H200" s="47"/>
      <c r="I200" s="7"/>
      <c r="J200" s="48"/>
      <c r="K200" s="7"/>
      <c r="L200" s="7"/>
      <c r="M200" s="7"/>
      <c r="N200" s="3"/>
      <c r="O200" s="3"/>
      <c r="P200" s="3"/>
      <c r="Q200" s="3"/>
      <c r="R200" s="7"/>
    </row>
    <row r="201" spans="1:18">
      <c r="A201" s="52"/>
      <c r="B201" s="52"/>
      <c r="C201" s="55"/>
      <c r="D201" s="56"/>
      <c r="E201" s="7"/>
      <c r="F201" s="7"/>
      <c r="G201" s="3"/>
      <c r="H201" s="47"/>
      <c r="I201" s="7"/>
      <c r="J201" s="48"/>
      <c r="K201" s="7"/>
      <c r="L201" s="7"/>
      <c r="M201" s="7"/>
      <c r="N201" s="3"/>
      <c r="O201" s="3"/>
      <c r="P201" s="3"/>
      <c r="Q201" s="3"/>
      <c r="R201" s="7"/>
    </row>
    <row r="202" spans="1:18">
      <c r="A202" s="52"/>
      <c r="B202" s="52"/>
      <c r="C202" s="55"/>
      <c r="D202" s="56"/>
      <c r="E202" s="7"/>
      <c r="F202" s="7"/>
      <c r="G202" s="3"/>
      <c r="H202" s="47"/>
      <c r="I202" s="7"/>
      <c r="J202" s="48"/>
      <c r="K202" s="7"/>
      <c r="L202" s="7"/>
      <c r="M202" s="7"/>
      <c r="N202" s="3"/>
      <c r="O202" s="3"/>
      <c r="P202" s="3"/>
      <c r="Q202" s="3"/>
      <c r="R202" s="7"/>
    </row>
    <row r="203" spans="1:18">
      <c r="A203" s="52"/>
      <c r="B203" s="52"/>
      <c r="C203" s="55"/>
      <c r="D203" s="56"/>
      <c r="E203" s="7"/>
      <c r="F203" s="7"/>
      <c r="G203" s="3"/>
      <c r="H203" s="47"/>
      <c r="I203" s="7"/>
      <c r="J203" s="48"/>
      <c r="K203" s="7"/>
      <c r="L203" s="7"/>
      <c r="M203" s="7"/>
      <c r="N203" s="3"/>
      <c r="O203" s="3"/>
      <c r="P203" s="3"/>
      <c r="Q203" s="3"/>
      <c r="R203" s="7"/>
    </row>
    <row r="204" spans="1:18">
      <c r="A204" s="52"/>
      <c r="B204" s="52"/>
      <c r="C204" s="55"/>
      <c r="D204" s="56"/>
      <c r="E204" s="7"/>
      <c r="F204" s="7"/>
      <c r="G204" s="3"/>
      <c r="H204" s="47"/>
      <c r="I204" s="7"/>
      <c r="J204" s="48"/>
      <c r="K204" s="7"/>
      <c r="L204" s="7"/>
      <c r="M204" s="7"/>
      <c r="N204" s="3"/>
      <c r="O204" s="3"/>
      <c r="P204" s="3"/>
      <c r="Q204" s="3"/>
      <c r="R204" s="7"/>
    </row>
    <row r="205" spans="1:18">
      <c r="A205" s="52"/>
      <c r="B205" s="52"/>
      <c r="C205" s="55"/>
      <c r="D205" s="56"/>
      <c r="E205" s="7"/>
      <c r="F205" s="7"/>
      <c r="G205" s="3"/>
      <c r="H205" s="47"/>
      <c r="I205" s="7"/>
      <c r="J205" s="48"/>
      <c r="K205" s="7"/>
      <c r="L205" s="7"/>
      <c r="M205" s="7"/>
      <c r="N205" s="3"/>
      <c r="O205" s="3"/>
      <c r="P205" s="3"/>
      <c r="Q205" s="3"/>
      <c r="R205" s="7"/>
    </row>
    <row r="206" spans="1:18">
      <c r="A206" s="52"/>
      <c r="B206" s="52"/>
      <c r="C206" s="55"/>
      <c r="D206" s="56"/>
      <c r="E206" s="7"/>
      <c r="F206" s="7"/>
      <c r="G206" s="3"/>
      <c r="H206" s="47"/>
      <c r="I206" s="7"/>
      <c r="J206" s="48"/>
      <c r="K206" s="7"/>
      <c r="L206" s="7"/>
      <c r="M206" s="7"/>
      <c r="N206" s="3"/>
      <c r="O206" s="3"/>
      <c r="P206" s="3"/>
      <c r="Q206" s="3"/>
      <c r="R206" s="7"/>
    </row>
    <row r="207" spans="1:18">
      <c r="A207" s="52"/>
      <c r="B207" s="52"/>
      <c r="C207" s="55"/>
      <c r="D207" s="56"/>
      <c r="E207" s="7"/>
      <c r="F207" s="7"/>
      <c r="G207" s="3"/>
      <c r="H207" s="47"/>
      <c r="I207" s="7"/>
      <c r="J207" s="48"/>
      <c r="K207" s="7"/>
      <c r="L207" s="7"/>
      <c r="M207" s="7"/>
      <c r="N207" s="3"/>
      <c r="O207" s="3"/>
      <c r="P207" s="3"/>
      <c r="Q207" s="3"/>
      <c r="R207" s="7"/>
    </row>
    <row r="208" spans="1:18">
      <c r="A208" s="52"/>
      <c r="B208" s="52"/>
      <c r="C208" s="55"/>
      <c r="D208" s="56"/>
      <c r="E208" s="7"/>
      <c r="F208" s="7"/>
      <c r="G208" s="3"/>
      <c r="H208" s="47"/>
      <c r="I208" s="7"/>
      <c r="J208" s="48"/>
      <c r="K208" s="7"/>
      <c r="L208" s="7"/>
      <c r="M208" s="7"/>
      <c r="N208" s="3"/>
      <c r="O208" s="3"/>
      <c r="P208" s="3"/>
      <c r="Q208" s="3"/>
      <c r="R208" s="7"/>
    </row>
    <row r="209" spans="1:18">
      <c r="A209" s="52"/>
      <c r="B209" s="52"/>
      <c r="C209" s="55"/>
      <c r="D209" s="56"/>
      <c r="E209" s="7"/>
      <c r="F209" s="7"/>
      <c r="G209" s="3"/>
      <c r="H209" s="47"/>
      <c r="I209" s="7"/>
      <c r="J209" s="48"/>
      <c r="K209" s="7"/>
      <c r="L209" s="7"/>
      <c r="M209" s="7"/>
      <c r="N209" s="3"/>
      <c r="O209" s="3"/>
      <c r="P209" s="3"/>
      <c r="Q209" s="3"/>
      <c r="R209" s="7"/>
    </row>
    <row r="210" spans="1:18">
      <c r="A210" s="52"/>
      <c r="B210" s="52"/>
      <c r="C210" s="55"/>
      <c r="D210" s="56"/>
      <c r="E210" s="3"/>
      <c r="F210" s="3"/>
      <c r="G210" s="3"/>
      <c r="H210" s="47"/>
      <c r="I210" s="46"/>
      <c r="J210" s="3"/>
      <c r="K210" s="3"/>
      <c r="L210" s="3"/>
      <c r="M210" s="3"/>
      <c r="N210" s="3"/>
      <c r="O210" s="3"/>
      <c r="P210" s="3"/>
      <c r="Q210" s="3"/>
      <c r="R210" s="7"/>
    </row>
    <row r="211" spans="1:18">
      <c r="A211" s="52"/>
      <c r="B211" s="52"/>
      <c r="C211" s="55"/>
      <c r="D211" s="56"/>
      <c r="E211" s="3"/>
      <c r="F211" s="3"/>
      <c r="G211" s="3"/>
      <c r="H211" s="47"/>
      <c r="I211" s="3"/>
      <c r="J211" s="3"/>
      <c r="K211" s="3"/>
      <c r="L211" s="3"/>
      <c r="M211" s="3"/>
      <c r="N211" s="3"/>
      <c r="O211" s="3"/>
      <c r="P211" s="3"/>
      <c r="Q211" s="3"/>
      <c r="R211" s="7"/>
    </row>
    <row r="212" spans="1:18">
      <c r="A212" s="52"/>
      <c r="B212" s="52"/>
      <c r="C212" s="55"/>
      <c r="D212" s="56"/>
      <c r="E212" s="7"/>
      <c r="F212" s="7"/>
      <c r="G212" s="3"/>
      <c r="H212" s="47"/>
      <c r="I212" s="3"/>
      <c r="J212" s="3"/>
      <c r="K212" s="3"/>
      <c r="L212" s="3"/>
      <c r="M212" s="3"/>
      <c r="N212" s="3"/>
      <c r="O212" s="3"/>
      <c r="P212" s="3"/>
      <c r="Q212" s="3"/>
      <c r="R212" s="7"/>
    </row>
    <row r="213" spans="1:18">
      <c r="A213" s="52"/>
      <c r="B213" s="52"/>
      <c r="C213" s="53"/>
      <c r="D213" s="53"/>
      <c r="E213" s="7"/>
      <c r="F213" s="7"/>
      <c r="G213" s="3"/>
      <c r="H213" s="47"/>
      <c r="I213" s="7"/>
      <c r="J213" s="3"/>
      <c r="K213" s="3"/>
      <c r="L213" s="3"/>
      <c r="M213" s="3"/>
      <c r="N213" s="3"/>
      <c r="O213" s="3"/>
      <c r="P213" s="3"/>
      <c r="Q213" s="3"/>
      <c r="R213" s="7"/>
    </row>
    <row r="214" spans="1:18">
      <c r="A214" s="52"/>
      <c r="B214" s="52"/>
      <c r="C214" s="53"/>
      <c r="D214" s="53"/>
      <c r="E214" s="3"/>
      <c r="F214" s="3"/>
      <c r="G214" s="3"/>
      <c r="H214" s="47"/>
      <c r="I214" s="7"/>
      <c r="J214" s="3"/>
      <c r="K214" s="3"/>
      <c r="L214" s="3"/>
      <c r="M214" s="3"/>
      <c r="N214" s="3"/>
      <c r="O214" s="3"/>
      <c r="P214" s="3"/>
      <c r="Q214" s="3"/>
      <c r="R214" s="7"/>
    </row>
    <row r="215" spans="1:18">
      <c r="A215" s="3"/>
      <c r="B215" s="3"/>
      <c r="C215" s="3"/>
      <c r="D215" s="7"/>
      <c r="E215" s="3"/>
      <c r="F215" s="3"/>
      <c r="G215" s="3"/>
      <c r="H215" s="47"/>
      <c r="I215" s="7"/>
      <c r="J215" s="3"/>
      <c r="K215" s="3"/>
      <c r="L215" s="3"/>
      <c r="M215" s="3"/>
      <c r="N215" s="3"/>
      <c r="O215" s="3"/>
      <c r="P215" s="3"/>
      <c r="Q215" s="3"/>
      <c r="R215" s="7"/>
    </row>
    <row r="216" spans="1:18">
      <c r="A216" s="3"/>
      <c r="B216" s="3"/>
      <c r="C216" s="3"/>
      <c r="D216" s="3"/>
      <c r="E216" s="3"/>
      <c r="F216" s="3"/>
      <c r="G216" s="3"/>
      <c r="H216" s="47"/>
      <c r="I216" s="7"/>
      <c r="J216" s="3"/>
      <c r="K216" s="3"/>
      <c r="L216" s="3"/>
      <c r="M216" s="3"/>
      <c r="N216" s="3"/>
      <c r="O216" s="3"/>
      <c r="P216" s="3"/>
      <c r="Q216" s="3"/>
      <c r="R216" s="7"/>
    </row>
    <row r="217" spans="1:18">
      <c r="A217" s="3"/>
      <c r="B217" s="3"/>
      <c r="C217" s="3"/>
      <c r="D217" s="3"/>
      <c r="E217" s="3"/>
      <c r="F217" s="3"/>
      <c r="G217" s="3"/>
      <c r="H217" s="47"/>
      <c r="I217" s="7"/>
      <c r="J217" s="3"/>
      <c r="K217" s="3"/>
      <c r="L217" s="3"/>
      <c r="M217" s="3"/>
      <c r="N217" s="3"/>
      <c r="O217" s="3"/>
      <c r="P217" s="3"/>
      <c r="Q217" s="3"/>
      <c r="R217" s="7"/>
    </row>
    <row r="218" spans="1:18">
      <c r="A218" s="3"/>
      <c r="B218" s="3"/>
      <c r="C218" s="3"/>
      <c r="D218" s="3"/>
      <c r="E218" s="3"/>
      <c r="F218" s="3"/>
      <c r="G218" s="3"/>
      <c r="H218" s="47"/>
      <c r="I218" s="7"/>
      <c r="J218" s="3"/>
      <c r="K218" s="3"/>
      <c r="L218" s="3"/>
      <c r="M218" s="3"/>
      <c r="N218" s="3"/>
      <c r="O218" s="3"/>
      <c r="P218" s="3"/>
      <c r="Q218" s="3"/>
      <c r="R218" s="7"/>
    </row>
    <row r="219" spans="1:18">
      <c r="A219" s="3"/>
      <c r="B219" s="3"/>
      <c r="C219" s="3"/>
      <c r="D219" s="3"/>
      <c r="E219" s="3"/>
      <c r="F219" s="3"/>
      <c r="G219" s="3"/>
      <c r="H219" s="47"/>
      <c r="I219" s="7"/>
      <c r="J219" s="3"/>
      <c r="K219" s="3"/>
      <c r="L219" s="3"/>
      <c r="M219" s="3"/>
      <c r="N219" s="3"/>
      <c r="O219" s="3"/>
      <c r="P219" s="3"/>
      <c r="Q219" s="3"/>
      <c r="R219" s="7"/>
    </row>
    <row r="220" spans="1:18">
      <c r="A220" s="3"/>
      <c r="B220" s="3"/>
      <c r="C220" s="3"/>
      <c r="D220" s="3"/>
      <c r="E220" s="3"/>
      <c r="F220" s="3"/>
      <c r="G220" s="3"/>
      <c r="H220" s="47"/>
      <c r="I220" s="7"/>
      <c r="J220" s="3"/>
      <c r="K220" s="3"/>
      <c r="L220" s="3"/>
      <c r="M220" s="3"/>
      <c r="N220" s="3"/>
      <c r="O220" s="3"/>
      <c r="P220" s="3"/>
      <c r="Q220" s="3"/>
      <c r="R220" s="7"/>
    </row>
    <row r="221" spans="1:18">
      <c r="A221" s="3"/>
      <c r="B221" s="3"/>
      <c r="C221" s="3"/>
      <c r="D221" s="3"/>
      <c r="E221" s="3"/>
      <c r="F221" s="3"/>
      <c r="G221" s="3"/>
      <c r="H221" s="47"/>
      <c r="I221" s="7"/>
      <c r="J221" s="3"/>
      <c r="K221" s="3"/>
      <c r="L221" s="3"/>
      <c r="M221" s="3"/>
      <c r="N221" s="3"/>
      <c r="O221" s="3"/>
      <c r="P221" s="3"/>
      <c r="Q221" s="3"/>
      <c r="R221" s="7"/>
    </row>
    <row r="222" spans="1:18">
      <c r="A222" s="3"/>
      <c r="B222" s="3"/>
      <c r="C222" s="3"/>
      <c r="D222" s="3"/>
      <c r="E222" s="3"/>
      <c r="F222" s="3"/>
      <c r="G222" s="3"/>
      <c r="H222" s="47"/>
      <c r="I222" s="3"/>
      <c r="J222" s="3"/>
      <c r="K222" s="3"/>
      <c r="L222" s="3"/>
      <c r="M222" s="3"/>
      <c r="N222" s="3"/>
      <c r="O222" s="3"/>
      <c r="P222" s="3"/>
      <c r="Q222" s="3"/>
      <c r="R222" s="7"/>
    </row>
    <row r="223" spans="1:18">
      <c r="A223" s="3"/>
      <c r="B223" s="3"/>
      <c r="C223" s="3"/>
      <c r="D223" s="3"/>
      <c r="E223" s="3"/>
      <c r="F223" s="3"/>
      <c r="G223" s="3"/>
      <c r="H223" s="47"/>
      <c r="I223" s="3"/>
      <c r="J223" s="3"/>
      <c r="K223" s="3"/>
      <c r="L223" s="3"/>
      <c r="M223" s="3"/>
      <c r="N223" s="3"/>
      <c r="O223" s="3"/>
      <c r="P223" s="3"/>
      <c r="Q223" s="3"/>
      <c r="R223" s="7"/>
    </row>
    <row r="224" spans="1:18">
      <c r="A224" s="3"/>
      <c r="B224" s="3"/>
      <c r="C224" s="3"/>
      <c r="D224" s="3"/>
      <c r="E224" s="3"/>
      <c r="F224" s="3"/>
      <c r="G224" s="3"/>
      <c r="H224" s="47"/>
      <c r="I224" s="3"/>
      <c r="J224" s="3"/>
      <c r="K224" s="3"/>
      <c r="L224" s="3"/>
      <c r="M224" s="3"/>
      <c r="N224" s="3"/>
      <c r="O224" s="3"/>
      <c r="P224" s="3"/>
      <c r="Q224" s="3"/>
      <c r="R224" s="7"/>
    </row>
    <row r="225" spans="1:18">
      <c r="A225" s="3"/>
      <c r="B225" s="3"/>
      <c r="C225" s="3"/>
      <c r="D225" s="3"/>
      <c r="E225" s="3"/>
      <c r="F225" s="3"/>
      <c r="G225" s="3"/>
      <c r="H225" s="47"/>
      <c r="I225" s="3"/>
      <c r="J225" s="3"/>
      <c r="K225" s="3"/>
      <c r="L225" s="3"/>
      <c r="M225" s="3"/>
      <c r="N225" s="3"/>
      <c r="O225" s="3"/>
      <c r="P225" s="3"/>
      <c r="Q225" s="3"/>
      <c r="R225" s="7"/>
    </row>
    <row r="226" spans="1:18">
      <c r="A226" s="3"/>
      <c r="B226" s="3"/>
      <c r="C226" s="3"/>
      <c r="D226" s="3"/>
      <c r="E226" s="3"/>
      <c r="F226" s="3"/>
      <c r="G226" s="3"/>
      <c r="H226" s="47"/>
      <c r="I226" s="3"/>
      <c r="J226" s="3"/>
      <c r="K226" s="3"/>
      <c r="L226" s="3"/>
      <c r="M226" s="3"/>
      <c r="N226" s="3"/>
      <c r="O226" s="3"/>
      <c r="P226" s="3"/>
      <c r="Q226" s="3"/>
      <c r="R226" s="7"/>
    </row>
    <row r="227" spans="1:18">
      <c r="A227" s="3"/>
      <c r="B227" s="3"/>
      <c r="C227" s="3"/>
      <c r="D227" s="3"/>
      <c r="E227" s="3"/>
      <c r="F227" s="3"/>
      <c r="G227" s="3"/>
      <c r="H227" s="47"/>
      <c r="I227" s="3"/>
      <c r="J227" s="3"/>
      <c r="K227" s="3"/>
      <c r="L227" s="3"/>
      <c r="M227" s="3"/>
      <c r="N227" s="3"/>
      <c r="O227" s="3"/>
      <c r="P227" s="3"/>
      <c r="Q227" s="3"/>
      <c r="R227" s="7"/>
    </row>
    <row r="228" spans="1:18">
      <c r="A228" s="3"/>
      <c r="B228" s="3"/>
      <c r="C228" s="3"/>
      <c r="D228" s="3"/>
      <c r="E228" s="3"/>
      <c r="F228" s="3"/>
      <c r="G228" s="3"/>
      <c r="H228" s="47"/>
      <c r="I228" s="3"/>
      <c r="J228" s="3"/>
      <c r="K228" s="3"/>
      <c r="L228" s="3"/>
      <c r="M228" s="3"/>
      <c r="N228" s="3"/>
      <c r="O228" s="3"/>
      <c r="P228" s="3"/>
      <c r="Q228" s="3"/>
      <c r="R228" s="7"/>
    </row>
    <row r="229" spans="1:18">
      <c r="A229" s="3"/>
      <c r="B229" s="3"/>
      <c r="C229" s="3"/>
      <c r="D229" s="3"/>
      <c r="E229" s="3"/>
      <c r="F229" s="3"/>
      <c r="G229" s="3"/>
      <c r="H229" s="47"/>
      <c r="I229" s="3"/>
      <c r="J229" s="3"/>
      <c r="K229" s="3"/>
      <c r="L229" s="3"/>
      <c r="M229" s="3"/>
      <c r="N229" s="3"/>
      <c r="O229" s="3"/>
      <c r="P229" s="3"/>
      <c r="Q229" s="3"/>
      <c r="R229" s="7"/>
    </row>
    <row r="230" spans="1:18">
      <c r="A230" s="3"/>
      <c r="B230" s="3"/>
      <c r="C230" s="3"/>
      <c r="D230" s="3"/>
      <c r="E230" s="3"/>
      <c r="F230" s="3"/>
      <c r="G230" s="3"/>
      <c r="H230" s="47"/>
      <c r="I230" s="3"/>
      <c r="J230" s="3"/>
      <c r="K230" s="3"/>
      <c r="L230" s="3"/>
      <c r="M230" s="3"/>
      <c r="N230" s="3"/>
      <c r="O230" s="3"/>
      <c r="P230" s="3"/>
      <c r="Q230" s="3"/>
      <c r="R230" s="7"/>
    </row>
    <row r="231" spans="1:18">
      <c r="A231" s="3"/>
      <c r="B231" s="3"/>
      <c r="C231" s="3"/>
      <c r="D231" s="3"/>
      <c r="E231" s="3"/>
      <c r="F231" s="3"/>
      <c r="G231" s="3"/>
      <c r="H231" s="47"/>
      <c r="I231" s="3"/>
      <c r="J231" s="3"/>
      <c r="K231" s="3"/>
      <c r="L231" s="3"/>
      <c r="M231" s="3"/>
      <c r="N231" s="3"/>
      <c r="O231" s="3"/>
      <c r="P231" s="3"/>
      <c r="Q231" s="3"/>
      <c r="R231" s="7"/>
    </row>
    <row r="232" spans="1:18">
      <c r="A232" s="3"/>
      <c r="B232" s="3"/>
      <c r="C232" s="3"/>
      <c r="D232" s="3"/>
      <c r="E232" s="3"/>
      <c r="F232" s="3"/>
      <c r="G232" s="3"/>
      <c r="H232" s="47"/>
      <c r="I232" s="3"/>
      <c r="J232" s="3"/>
      <c r="K232" s="3"/>
      <c r="L232" s="3"/>
      <c r="M232" s="3"/>
      <c r="N232" s="3"/>
      <c r="O232" s="3"/>
      <c r="P232" s="3"/>
      <c r="Q232" s="3"/>
      <c r="R232" s="7"/>
    </row>
    <row r="233" spans="1:18">
      <c r="A233" s="3"/>
      <c r="B233" s="3"/>
      <c r="C233" s="3"/>
      <c r="D233" s="3"/>
      <c r="E233" s="3"/>
      <c r="F233" s="3"/>
      <c r="G233" s="3"/>
      <c r="H233" s="47"/>
      <c r="I233" s="3"/>
      <c r="J233" s="3"/>
      <c r="K233" s="3"/>
      <c r="L233" s="3"/>
      <c r="M233" s="3"/>
      <c r="N233" s="3"/>
      <c r="O233" s="3"/>
      <c r="P233" s="3"/>
      <c r="Q233" s="3"/>
      <c r="R233" s="7"/>
    </row>
    <row r="234" spans="1:18">
      <c r="A234" s="3"/>
      <c r="B234" s="3"/>
      <c r="C234" s="3"/>
      <c r="D234" s="3"/>
      <c r="E234" s="3"/>
      <c r="F234" s="3"/>
    </row>
    <row r="235" spans="1:18">
      <c r="A235" s="3"/>
      <c r="B235" s="3"/>
      <c r="C235" s="3"/>
      <c r="D235" s="3"/>
      <c r="E235" s="3"/>
      <c r="F235" s="3"/>
    </row>
    <row r="236" spans="1:18">
      <c r="A236" s="3"/>
      <c r="B236" s="3"/>
      <c r="C236" s="3"/>
      <c r="D236" s="3"/>
      <c r="E236" s="3"/>
      <c r="F236" s="3"/>
    </row>
    <row r="237" spans="1:18">
      <c r="A237" s="3"/>
      <c r="B237" s="3"/>
      <c r="C237" s="3"/>
      <c r="D237" s="3"/>
      <c r="E237" s="3"/>
      <c r="F237" s="3"/>
    </row>
    <row r="238" spans="1:18">
      <c r="A238" s="3"/>
      <c r="B238" s="3"/>
      <c r="C238" s="3"/>
      <c r="D238" s="3"/>
      <c r="E238" s="3"/>
      <c r="F238" s="3"/>
    </row>
    <row r="239" spans="1:18">
      <c r="A239" s="3"/>
      <c r="B239" s="3"/>
      <c r="C239" s="3"/>
      <c r="D239" s="3"/>
      <c r="E239" s="3"/>
      <c r="F239" s="3"/>
    </row>
    <row r="240" spans="1:18">
      <c r="A240" s="3"/>
      <c r="B240" s="3"/>
      <c r="C240" s="3"/>
      <c r="D240" s="3"/>
      <c r="E240" s="3"/>
      <c r="F240" s="3"/>
    </row>
    <row r="241" spans="1:6">
      <c r="A241" s="3"/>
      <c r="B241" s="3"/>
      <c r="C241" s="3"/>
      <c r="D241" s="3"/>
      <c r="E241" s="3"/>
      <c r="F241" s="3"/>
    </row>
    <row r="242" spans="1:6">
      <c r="A242" s="3"/>
      <c r="B242" s="3"/>
      <c r="C242" s="3"/>
      <c r="D242" s="3"/>
      <c r="E242" s="3"/>
      <c r="F242" s="3"/>
    </row>
    <row r="243" spans="1:6">
      <c r="A243" s="3"/>
      <c r="B243" s="3"/>
      <c r="C243" s="3"/>
      <c r="D243" s="3"/>
      <c r="E243" s="3"/>
      <c r="F243" s="3"/>
    </row>
    <row r="244" spans="1:6">
      <c r="A244" s="3"/>
      <c r="B244" s="3"/>
      <c r="C244" s="3"/>
      <c r="D244" s="3"/>
      <c r="E244" s="3"/>
      <c r="F244" s="3"/>
    </row>
    <row r="245" spans="1:6">
      <c r="A245" s="3"/>
      <c r="B245" s="3"/>
      <c r="C245" s="3"/>
      <c r="D245" s="3"/>
      <c r="E245" s="3"/>
      <c r="F245" s="3"/>
    </row>
    <row r="246" spans="1:6">
      <c r="A246" s="3"/>
      <c r="B246" s="3"/>
      <c r="C246" s="3"/>
      <c r="D246" s="3"/>
      <c r="E246" s="3"/>
      <c r="F246" s="3"/>
    </row>
    <row r="247" spans="1:6">
      <c r="A247" s="3"/>
      <c r="B247" s="3"/>
      <c r="C247" s="3"/>
      <c r="D247" s="3"/>
      <c r="E247" s="3"/>
      <c r="F247" s="3"/>
    </row>
    <row r="248" spans="1:6">
      <c r="A248" s="3"/>
      <c r="B248" s="3"/>
      <c r="C248" s="3"/>
      <c r="D248" s="3"/>
      <c r="E248" s="3"/>
      <c r="F248" s="3"/>
    </row>
    <row r="249" spans="1:6">
      <c r="A249" s="3"/>
      <c r="B249" s="3"/>
      <c r="C249" s="3"/>
      <c r="D249" s="3"/>
      <c r="E249" s="3"/>
      <c r="F249" s="3"/>
    </row>
    <row r="250" spans="1:6">
      <c r="A250" s="3"/>
      <c r="B250" s="3"/>
      <c r="C250" s="3"/>
      <c r="D250" s="3"/>
      <c r="E250" s="3"/>
      <c r="F250" s="3"/>
    </row>
    <row r="251" spans="1:6">
      <c r="A251" s="3"/>
      <c r="B251" s="3"/>
      <c r="C251" s="3"/>
      <c r="D251" s="3"/>
      <c r="E251" s="3"/>
      <c r="F251" s="3"/>
    </row>
    <row r="252" spans="1:6">
      <c r="A252" s="3"/>
      <c r="B252" s="3"/>
      <c r="C252" s="3"/>
      <c r="D252" s="3"/>
      <c r="E252" s="3"/>
      <c r="F252" s="3"/>
    </row>
    <row r="253" spans="1:6">
      <c r="A253" s="3"/>
      <c r="B253" s="3"/>
      <c r="C253" s="3"/>
      <c r="D253" s="3"/>
      <c r="E253" s="3"/>
      <c r="F253" s="3"/>
    </row>
    <row r="254" spans="1:6">
      <c r="A254" s="3"/>
      <c r="B254" s="3"/>
      <c r="C254" s="3"/>
      <c r="D254" s="3"/>
      <c r="E254" s="3"/>
      <c r="F254" s="3"/>
    </row>
    <row r="255" spans="1:6">
      <c r="A255" s="3"/>
      <c r="B255" s="3"/>
      <c r="C255" s="3"/>
      <c r="D255" s="3"/>
      <c r="E255" s="3"/>
      <c r="F255" s="3"/>
    </row>
    <row r="256" spans="1:6">
      <c r="A256" s="3"/>
      <c r="B256" s="3"/>
      <c r="C256" s="3"/>
      <c r="D256" s="3"/>
      <c r="E256" s="3"/>
      <c r="F256" s="3"/>
    </row>
    <row r="257" spans="1:6">
      <c r="A257" s="3"/>
      <c r="B257" s="3"/>
      <c r="C257" s="3"/>
      <c r="D257" s="3"/>
      <c r="E257" s="3"/>
      <c r="F257" s="3"/>
    </row>
    <row r="258" spans="1:6">
      <c r="A258" s="3"/>
      <c r="B258" s="3"/>
      <c r="C258" s="3"/>
      <c r="D258" s="3"/>
      <c r="E258" s="3"/>
      <c r="F258" s="3"/>
    </row>
    <row r="259" spans="1:6">
      <c r="A259" s="3"/>
      <c r="B259" s="3"/>
      <c r="C259" s="3"/>
      <c r="D259" s="3"/>
      <c r="E259" s="3"/>
      <c r="F259" s="3"/>
    </row>
    <row r="260" spans="1:6">
      <c r="A260" s="3"/>
      <c r="B260" s="3"/>
      <c r="C260" s="3"/>
      <c r="D260" s="3"/>
      <c r="E260" s="3"/>
      <c r="F260" s="3"/>
    </row>
    <row r="261" spans="1:6">
      <c r="A261" s="3"/>
      <c r="B261" s="3"/>
      <c r="C261" s="3"/>
      <c r="D261" s="3"/>
      <c r="E261" s="3"/>
      <c r="F261" s="3"/>
    </row>
    <row r="262" spans="1:6">
      <c r="A262" s="3"/>
      <c r="B262" s="3"/>
      <c r="C262" s="3"/>
      <c r="D262" s="3"/>
      <c r="E262" s="3"/>
      <c r="F262" s="3"/>
    </row>
    <row r="263" spans="1:6">
      <c r="A263" s="3"/>
      <c r="B263" s="3"/>
      <c r="C263" s="3"/>
      <c r="D263" s="3"/>
      <c r="E263" s="3"/>
      <c r="F263" s="3"/>
    </row>
    <row r="264" spans="1:6">
      <c r="A264" s="3"/>
      <c r="B264" s="3"/>
      <c r="C264" s="3"/>
      <c r="D264" s="3"/>
      <c r="E264" s="3"/>
      <c r="F264" s="3"/>
    </row>
    <row r="265" spans="1:6">
      <c r="A265" s="3"/>
      <c r="B265" s="3"/>
      <c r="C265" s="3"/>
      <c r="D265" s="3"/>
      <c r="E265" s="3"/>
      <c r="F265" s="3"/>
    </row>
  </sheetData>
  <mergeCells count="2">
    <mergeCell ref="E2:H2"/>
    <mergeCell ref="I2:K2"/>
  </mergeCells>
  <phoneticPr fontId="11" type="noConversion"/>
  <pageMargins left="0.74803149606299213" right="0.74803149606299213" top="0.9055118110236221" bottom="0.98425196850393704" header="0.51181102362204722" footer="0.51181102362204722"/>
  <pageSetup paperSize="9" scale="56" orientation="landscape" r:id="rId1"/>
  <headerFooter alignWithMargins="0">
    <oddHeader xml:space="preserve">&amp;L&amp;"Arial,Bold"JÖFNUNARSJÓÐUR SVEITARFÉLAGA
&amp;"Arial,Regular"&amp;8Yfirlit yfir framlög til sveitarfélaga árið 2007
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Áætluð framlög 2005</vt:lpstr>
      <vt:lpstr>'Áætluð framlög 2005'!Print_Area</vt:lpstr>
      <vt:lpstr>'Áætluð framlög 2005'!Print_Titles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Halldór V. Kristjánsson</cp:lastModifiedBy>
  <cp:lastPrinted>2008-10-13T23:10:50Z</cp:lastPrinted>
  <dcterms:created xsi:type="dcterms:W3CDTF">2003-01-29T10:06:36Z</dcterms:created>
  <dcterms:modified xsi:type="dcterms:W3CDTF">2008-12-18T11:39:23Z</dcterms:modified>
</cp:coreProperties>
</file>