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H:\F - Jafnréttisfulltrúi\Skýrsla\"/>
    </mc:Choice>
  </mc:AlternateContent>
  <bookViews>
    <workbookView xWindow="0" yWindow="0" windowWidth="23985" windowHeight="12135" xr2:uid="{00000000-000D-0000-FFFF-FFFF00000000}"/>
  </bookViews>
  <sheets>
    <sheet name="2017" sheetId="1" r:id="rId1"/>
    <sheet name="2016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D47" i="2" s="1"/>
  <c r="C39" i="2"/>
  <c r="C47" i="2" s="1"/>
  <c r="B39" i="2"/>
  <c r="B47" i="2" s="1"/>
  <c r="E47" i="2" s="1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D35" i="2" s="1"/>
  <c r="C27" i="2"/>
  <c r="C35" i="2" s="1"/>
  <c r="B27" i="2"/>
  <c r="B35" i="2" s="1"/>
  <c r="E35" i="2" s="1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C23" i="2" s="1"/>
  <c r="B15" i="2"/>
  <c r="F10" i="2"/>
  <c r="E10" i="2"/>
  <c r="D10" i="2"/>
  <c r="C10" i="2"/>
  <c r="B10" i="2"/>
  <c r="F9" i="2"/>
  <c r="E9" i="2"/>
  <c r="D9" i="2"/>
  <c r="C9" i="2"/>
  <c r="B9" i="2"/>
  <c r="F8" i="2"/>
  <c r="E8" i="2"/>
  <c r="D8" i="2"/>
  <c r="C8" i="2"/>
  <c r="B8" i="2"/>
  <c r="F7" i="2"/>
  <c r="E7" i="2"/>
  <c r="D7" i="2"/>
  <c r="C7" i="2"/>
  <c r="B7" i="2"/>
  <c r="F6" i="2"/>
  <c r="E6" i="2"/>
  <c r="D6" i="2"/>
  <c r="C6" i="2"/>
  <c r="B6" i="2"/>
  <c r="F5" i="2"/>
  <c r="E5" i="2"/>
  <c r="D5" i="2"/>
  <c r="C5" i="2"/>
  <c r="B5" i="2"/>
  <c r="F4" i="2"/>
  <c r="E4" i="2"/>
  <c r="D4" i="2"/>
  <c r="C4" i="2"/>
  <c r="B4" i="2"/>
  <c r="F3" i="2"/>
  <c r="E3" i="2"/>
  <c r="D3" i="2"/>
  <c r="C3" i="2"/>
  <c r="C11" i="2" s="1"/>
  <c r="B3" i="2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D51" i="1" s="1"/>
  <c r="C42" i="1"/>
  <c r="C51" i="1" s="1"/>
  <c r="B42" i="1"/>
  <c r="B51" i="1" s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D38" i="1" s="1"/>
  <c r="C29" i="1"/>
  <c r="C38" i="1" s="1"/>
  <c r="B29" i="1"/>
  <c r="B38" i="1" s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D12" i="1" l="1"/>
  <c r="C25" i="1"/>
  <c r="B11" i="2"/>
  <c r="B23" i="2"/>
  <c r="E23" i="2" s="1"/>
  <c r="D11" i="2"/>
  <c r="F11" i="2" s="1"/>
  <c r="D23" i="2"/>
  <c r="F23" i="2"/>
  <c r="D25" i="1"/>
  <c r="C12" i="1"/>
  <c r="F12" i="1" s="1"/>
  <c r="B12" i="1"/>
  <c r="E12" i="1" s="1"/>
  <c r="B25" i="1"/>
  <c r="F25" i="1"/>
  <c r="E38" i="1"/>
  <c r="E51" i="1"/>
  <c r="E25" i="1"/>
  <c r="E11" i="2" l="1"/>
</calcChain>
</file>

<file path=xl/sharedStrings.xml><?xml version="1.0" encoding="utf-8"?>
<sst xmlns="http://schemas.openxmlformats.org/spreadsheetml/2006/main" count="128" uniqueCount="30">
  <si>
    <t>Heildarhlutfall í nefndum 2017</t>
  </si>
  <si>
    <t>Ráðuneyti</t>
  </si>
  <si>
    <t>Konur</t>
  </si>
  <si>
    <t>Karlar</t>
  </si>
  <si>
    <t>Heild</t>
  </si>
  <si>
    <t>Hlutfall kvk</t>
  </si>
  <si>
    <t>Hlutfall kk</t>
  </si>
  <si>
    <t>FOR</t>
  </si>
  <si>
    <t>ANR</t>
  </si>
  <si>
    <t>DMR</t>
  </si>
  <si>
    <t>FJR</t>
  </si>
  <si>
    <t>MRN</t>
  </si>
  <si>
    <t>SRN</t>
  </si>
  <si>
    <t>UAR</t>
  </si>
  <si>
    <t>UTN</t>
  </si>
  <si>
    <t>VEL</t>
  </si>
  <si>
    <t>Samtals</t>
  </si>
  <si>
    <t>Heildarhlutfall í nefndum skipaðar á starfsárinu 2017</t>
  </si>
  <si>
    <t>Nefndir samkvæmt 15. grein 2017</t>
  </si>
  <si>
    <t>í samræmi</t>
  </si>
  <si>
    <t xml:space="preserve">ekki </t>
  </si>
  <si>
    <t>samtals</t>
  </si>
  <si>
    <t>hlutfall í samræmi</t>
  </si>
  <si>
    <t>Nefndir samkvæmt 15. grein á starfsári 2017</t>
  </si>
  <si>
    <t>URA</t>
  </si>
  <si>
    <t>Heildarhlutfall í nefndum 2016</t>
  </si>
  <si>
    <t>IRR</t>
  </si>
  <si>
    <t>Heildarhlutfall í nefndum skipaðar á starfsárinu 2016</t>
  </si>
  <si>
    <t>Nefndir samkvæmt 15. grein 2016</t>
  </si>
  <si>
    <t>Nefndir samkvæmt 15. grein á starfsári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</si>
</sst>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/>
    <xf numFmtId="9" fontId="2" fillId="0" borderId="1" xfId="0" applyNumberFormat="1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4" fillId="0" borderId="0" xfId="0" applyFont="1" applyFill="1" applyBorder="1"/>
    <xf numFmtId="9" fontId="0" fillId="0" borderId="0" xfId="0" applyNumberFormat="1"/>
    <xf numFmtId="0" fontId="1" fillId="0" borderId="0" xfId="0" applyFont="1" applyAlignment="1"/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1" fillId="0" borderId="1" xfId="0" applyFont="1" applyBorder="1"/>
    <xf numFmtId="0" fontId="0" fillId="0" borderId="4" xfId="0" applyBorder="1"/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1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9" fontId="6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ys2msfile01\jafnr.hugrun$\profile\Desktop\Nefndir%202017\Nefndir%20og%20r&#225;&#240;%20&#250;rvinnsl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él"/>
      <sheetName val="efnahags-viðsk"/>
      <sheetName val="Sam"/>
      <sheetName val="sjá-land"/>
      <sheetName val="dóm"/>
      <sheetName val="heil"/>
      <sheetName val="iðn"/>
      <sheetName val="IRR 2011-2016"/>
      <sheetName val="FOR"/>
      <sheetName val="ANR"/>
      <sheetName val="DMR"/>
      <sheetName val="FJR"/>
      <sheetName val="MRN"/>
      <sheetName val="SRN"/>
      <sheetName val="UAR"/>
      <sheetName val="UTN"/>
      <sheetName val="VEL"/>
      <sheetName val="2017"/>
      <sheetName val="2016"/>
      <sheetName val="2015"/>
      <sheetName val="töflur 2015"/>
      <sheetName val="2014"/>
      <sheetName val="2013"/>
      <sheetName val="2012"/>
      <sheetName val="2011"/>
      <sheetName val="2010"/>
      <sheetName val="Heildartölur 1990-2011"/>
      <sheetName val="starfsár 2004-2010"/>
      <sheetName val="heild 1990-2010"/>
      <sheetName val="hver nefnd fyrri sig"/>
      <sheetName val="2008-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6">
          <cell r="B26">
            <v>183</v>
          </cell>
          <cell r="C26">
            <v>247</v>
          </cell>
          <cell r="D26">
            <v>430</v>
          </cell>
          <cell r="E26">
            <v>0.42558139534883721</v>
          </cell>
          <cell r="F26">
            <v>0.57441860465116279</v>
          </cell>
          <cell r="I26">
            <v>78</v>
          </cell>
          <cell r="J26">
            <v>75</v>
          </cell>
          <cell r="K26">
            <v>153</v>
          </cell>
          <cell r="L26">
            <v>0.50980392156862742</v>
          </cell>
          <cell r="M26">
            <v>0.49019607843137253</v>
          </cell>
        </row>
        <row r="35">
          <cell r="B35">
            <v>50</v>
          </cell>
          <cell r="C35">
            <v>28</v>
          </cell>
          <cell r="D35">
            <v>78</v>
          </cell>
          <cell r="E35">
            <v>0.64102564102564108</v>
          </cell>
          <cell r="H35">
            <v>24</v>
          </cell>
          <cell r="I35">
            <v>7</v>
          </cell>
          <cell r="J35">
            <v>31</v>
          </cell>
          <cell r="K35">
            <v>0.77419354838709675</v>
          </cell>
        </row>
      </sheetData>
      <sheetData sheetId="8">
        <row r="49">
          <cell r="B49">
            <v>96</v>
          </cell>
          <cell r="C49">
            <v>104</v>
          </cell>
          <cell r="D49">
            <v>200</v>
          </cell>
          <cell r="E49">
            <v>0.48</v>
          </cell>
          <cell r="F49">
            <v>0.52</v>
          </cell>
          <cell r="I49">
            <v>24</v>
          </cell>
          <cell r="J49">
            <v>24</v>
          </cell>
          <cell r="K49">
            <v>48</v>
          </cell>
          <cell r="L49">
            <v>0.5</v>
          </cell>
          <cell r="M49">
            <v>0.5</v>
          </cell>
        </row>
        <row r="50">
          <cell r="B50">
            <v>45</v>
          </cell>
          <cell r="C50">
            <v>48</v>
          </cell>
          <cell r="D50">
            <v>93</v>
          </cell>
          <cell r="E50">
            <v>0.4838709677419355</v>
          </cell>
          <cell r="F50">
            <v>0.5161290322580645</v>
          </cell>
          <cell r="I50">
            <v>13</v>
          </cell>
          <cell r="J50">
            <v>9</v>
          </cell>
          <cell r="K50">
            <v>22</v>
          </cell>
          <cell r="L50">
            <v>0.59090909090909094</v>
          </cell>
          <cell r="M50">
            <v>0.40909090909090912</v>
          </cell>
        </row>
        <row r="62">
          <cell r="G62">
            <v>22</v>
          </cell>
          <cell r="H62">
            <v>8</v>
          </cell>
          <cell r="I62">
            <v>30</v>
          </cell>
          <cell r="J62">
            <v>0.73333333333333328</v>
          </cell>
          <cell r="M62">
            <v>7</v>
          </cell>
          <cell r="N62">
            <v>3</v>
          </cell>
          <cell r="O62">
            <v>10</v>
          </cell>
          <cell r="P62">
            <v>0.7</v>
          </cell>
        </row>
        <row r="63">
          <cell r="G63">
            <v>12</v>
          </cell>
          <cell r="H63">
            <v>4</v>
          </cell>
          <cell r="I63">
            <v>16</v>
          </cell>
          <cell r="J63">
            <v>0.75</v>
          </cell>
          <cell r="M63">
            <v>4</v>
          </cell>
          <cell r="N63">
            <v>1</v>
          </cell>
          <cell r="O63">
            <v>5</v>
          </cell>
          <cell r="P63">
            <v>0.8</v>
          </cell>
        </row>
      </sheetData>
      <sheetData sheetId="9">
        <row r="10">
          <cell r="B10">
            <v>116</v>
          </cell>
          <cell r="C10">
            <v>131</v>
          </cell>
          <cell r="D10">
            <v>247</v>
          </cell>
          <cell r="E10">
            <v>0.46963562753036436</v>
          </cell>
          <cell r="F10">
            <v>0.53036437246963564</v>
          </cell>
        </row>
        <row r="27">
          <cell r="B27">
            <v>208</v>
          </cell>
          <cell r="C27">
            <v>261</v>
          </cell>
          <cell r="D27">
            <v>469</v>
          </cell>
          <cell r="E27">
            <v>0.44349680170575695</v>
          </cell>
          <cell r="F27">
            <v>0.55650319829424311</v>
          </cell>
          <cell r="I27">
            <v>75</v>
          </cell>
          <cell r="J27">
            <v>85</v>
          </cell>
          <cell r="K27">
            <v>160</v>
          </cell>
          <cell r="L27">
            <v>0.46875</v>
          </cell>
          <cell r="M27">
            <v>0.53125</v>
          </cell>
        </row>
        <row r="28">
          <cell r="I28">
            <v>90</v>
          </cell>
          <cell r="J28">
            <v>101</v>
          </cell>
          <cell r="K28">
            <v>191</v>
          </cell>
          <cell r="L28">
            <v>0.47120418848167539</v>
          </cell>
          <cell r="M28">
            <v>0.52879581151832455</v>
          </cell>
        </row>
        <row r="36">
          <cell r="B36">
            <v>64</v>
          </cell>
          <cell r="C36">
            <v>27</v>
          </cell>
          <cell r="D36">
            <v>91</v>
          </cell>
          <cell r="E36">
            <v>0.70329670329670335</v>
          </cell>
          <cell r="H36">
            <v>23</v>
          </cell>
          <cell r="I36">
            <v>5</v>
          </cell>
          <cell r="J36">
            <v>28</v>
          </cell>
          <cell r="K36">
            <v>0.8214285714285714</v>
          </cell>
        </row>
        <row r="37">
          <cell r="B37">
            <v>70</v>
          </cell>
          <cell r="C37">
            <v>18</v>
          </cell>
          <cell r="D37">
            <v>88</v>
          </cell>
          <cell r="E37">
            <v>0.79545454545454541</v>
          </cell>
          <cell r="H37">
            <v>34</v>
          </cell>
          <cell r="I37">
            <v>6</v>
          </cell>
          <cell r="J37">
            <v>40</v>
          </cell>
          <cell r="K37">
            <v>0.85</v>
          </cell>
        </row>
      </sheetData>
      <sheetData sheetId="10">
        <row r="13">
          <cell r="B13">
            <v>83</v>
          </cell>
          <cell r="C13">
            <v>95</v>
          </cell>
          <cell r="D13">
            <v>178</v>
          </cell>
          <cell r="E13">
            <v>0.46629213483146065</v>
          </cell>
          <cell r="F13">
            <v>0.5337078651685393</v>
          </cell>
          <cell r="I13">
            <v>21</v>
          </cell>
          <cell r="J13">
            <v>25</v>
          </cell>
          <cell r="K13">
            <v>46</v>
          </cell>
          <cell r="L13">
            <v>0.45652173913043476</v>
          </cell>
          <cell r="M13">
            <v>0.54347826086956519</v>
          </cell>
        </row>
        <row r="17">
          <cell r="B17">
            <v>30</v>
          </cell>
          <cell r="C17">
            <v>7</v>
          </cell>
          <cell r="D17">
            <v>37</v>
          </cell>
          <cell r="E17">
            <v>0.81081081081081086</v>
          </cell>
          <cell r="H17">
            <v>8</v>
          </cell>
          <cell r="I17">
            <v>1</v>
          </cell>
          <cell r="J17">
            <v>9</v>
          </cell>
          <cell r="K17">
            <v>0.88888888888888884</v>
          </cell>
        </row>
      </sheetData>
      <sheetData sheetId="11">
        <row r="49">
          <cell r="B49">
            <v>117</v>
          </cell>
          <cell r="C49">
            <v>145</v>
          </cell>
          <cell r="D49">
            <v>262</v>
          </cell>
          <cell r="E49">
            <v>0.44656488549618323</v>
          </cell>
          <cell r="F49">
            <v>0.55343511450381677</v>
          </cell>
          <cell r="I49">
            <v>30</v>
          </cell>
          <cell r="J49">
            <v>32</v>
          </cell>
          <cell r="K49">
            <v>62</v>
          </cell>
          <cell r="L49">
            <v>0.4838709677419355</v>
          </cell>
          <cell r="M49">
            <v>0.5161290322580645</v>
          </cell>
        </row>
        <row r="50">
          <cell r="B50">
            <v>84</v>
          </cell>
          <cell r="C50">
            <v>109</v>
          </cell>
          <cell r="D50">
            <v>193</v>
          </cell>
          <cell r="E50">
            <v>0.43523316062176165</v>
          </cell>
          <cell r="F50">
            <v>0.56476683937823835</v>
          </cell>
          <cell r="I50">
            <v>62</v>
          </cell>
          <cell r="J50">
            <v>77</v>
          </cell>
          <cell r="K50">
            <v>139</v>
          </cell>
          <cell r="L50">
            <v>0.4460431654676259</v>
          </cell>
          <cell r="M50">
            <v>0.5539568345323741</v>
          </cell>
        </row>
        <row r="62">
          <cell r="F62">
            <v>33</v>
          </cell>
          <cell r="G62">
            <v>18</v>
          </cell>
          <cell r="H62">
            <v>51</v>
          </cell>
          <cell r="I62">
            <v>0.6470588235294118</v>
          </cell>
          <cell r="L62">
            <v>9</v>
          </cell>
          <cell r="M62">
            <v>4</v>
          </cell>
          <cell r="N62">
            <v>13</v>
          </cell>
          <cell r="O62">
            <v>0.69230769230769229</v>
          </cell>
        </row>
        <row r="63">
          <cell r="F63">
            <v>24</v>
          </cell>
          <cell r="G63">
            <v>13</v>
          </cell>
          <cell r="H63">
            <v>37</v>
          </cell>
          <cell r="I63">
            <v>0.64864864864864868</v>
          </cell>
          <cell r="L63">
            <v>18</v>
          </cell>
          <cell r="M63">
            <v>5</v>
          </cell>
          <cell r="N63">
            <v>23</v>
          </cell>
          <cell r="O63">
            <v>0.78260869565217395</v>
          </cell>
        </row>
      </sheetData>
      <sheetData sheetId="12">
        <row r="49">
          <cell r="B49">
            <v>520</v>
          </cell>
          <cell r="C49">
            <v>706</v>
          </cell>
          <cell r="D49">
            <v>1226</v>
          </cell>
          <cell r="E49">
            <v>0.42414355628058725</v>
          </cell>
          <cell r="F49">
            <v>0.57585644371941269</v>
          </cell>
          <cell r="I49">
            <v>127</v>
          </cell>
          <cell r="J49">
            <v>155</v>
          </cell>
          <cell r="K49">
            <v>282</v>
          </cell>
          <cell r="L49">
            <v>0.450354609929078</v>
          </cell>
          <cell r="M49">
            <v>0.54964539007092195</v>
          </cell>
        </row>
        <row r="50">
          <cell r="B50">
            <v>542</v>
          </cell>
          <cell r="C50">
            <v>716</v>
          </cell>
          <cell r="D50">
            <v>1258</v>
          </cell>
          <cell r="E50">
            <v>0.43084260731319557</v>
          </cell>
          <cell r="F50">
            <v>0.56915739268680443</v>
          </cell>
          <cell r="I50">
            <v>99</v>
          </cell>
          <cell r="J50">
            <v>99</v>
          </cell>
          <cell r="K50">
            <v>198</v>
          </cell>
          <cell r="L50">
            <v>0.5</v>
          </cell>
          <cell r="M50">
            <v>0.5</v>
          </cell>
        </row>
        <row r="62">
          <cell r="F62">
            <v>115</v>
          </cell>
          <cell r="G62">
            <v>89</v>
          </cell>
          <cell r="H62">
            <v>204</v>
          </cell>
          <cell r="I62">
            <v>0.56372549019607843</v>
          </cell>
          <cell r="L62">
            <v>31</v>
          </cell>
          <cell r="M62">
            <v>16</v>
          </cell>
          <cell r="N62">
            <v>47</v>
          </cell>
          <cell r="O62">
            <v>0.65957446808510634</v>
          </cell>
        </row>
        <row r="63">
          <cell r="F63">
            <v>123</v>
          </cell>
          <cell r="G63">
            <v>87</v>
          </cell>
          <cell r="H63">
            <v>210</v>
          </cell>
          <cell r="I63">
            <v>0.58571428571428574</v>
          </cell>
          <cell r="L63">
            <v>34</v>
          </cell>
          <cell r="M63">
            <v>4</v>
          </cell>
          <cell r="N63">
            <v>38</v>
          </cell>
          <cell r="O63">
            <v>0.89473684210526316</v>
          </cell>
        </row>
      </sheetData>
      <sheetData sheetId="13">
        <row r="13">
          <cell r="B13">
            <v>53</v>
          </cell>
          <cell r="C13">
            <v>76</v>
          </cell>
          <cell r="D13">
            <v>129</v>
          </cell>
          <cell r="E13">
            <v>0.41085271317829458</v>
          </cell>
          <cell r="F13">
            <v>0.58914728682170547</v>
          </cell>
          <cell r="I13">
            <v>22</v>
          </cell>
          <cell r="J13">
            <v>32</v>
          </cell>
          <cell r="K13">
            <v>54</v>
          </cell>
          <cell r="L13">
            <v>0.40740740740740738</v>
          </cell>
          <cell r="M13">
            <v>0.59259259259259256</v>
          </cell>
        </row>
        <row r="17">
          <cell r="B17">
            <v>76</v>
          </cell>
          <cell r="C17">
            <v>53</v>
          </cell>
          <cell r="D17">
            <v>129</v>
          </cell>
          <cell r="E17">
            <v>0.58914728682170547</v>
          </cell>
          <cell r="H17">
            <v>32</v>
          </cell>
          <cell r="I17">
            <v>22</v>
          </cell>
          <cell r="J17">
            <v>54</v>
          </cell>
          <cell r="K17">
            <v>0.59259259259259256</v>
          </cell>
        </row>
      </sheetData>
      <sheetData sheetId="14">
        <row r="49">
          <cell r="B49">
            <v>202</v>
          </cell>
          <cell r="C49">
            <v>243</v>
          </cell>
          <cell r="D49">
            <v>445</v>
          </cell>
          <cell r="E49">
            <v>0.45393258426966293</v>
          </cell>
          <cell r="F49">
            <v>0.54606741573033712</v>
          </cell>
          <cell r="I49">
            <v>67</v>
          </cell>
          <cell r="J49">
            <v>83</v>
          </cell>
          <cell r="K49">
            <v>150</v>
          </cell>
          <cell r="L49">
            <v>0.44666666666666666</v>
          </cell>
          <cell r="M49">
            <v>0.55333333333333334</v>
          </cell>
        </row>
        <row r="50">
          <cell r="B50">
            <v>205</v>
          </cell>
          <cell r="C50">
            <v>195</v>
          </cell>
          <cell r="D50">
            <v>400</v>
          </cell>
          <cell r="E50">
            <v>0.51249999999999996</v>
          </cell>
          <cell r="F50">
            <v>0.48749999999999999</v>
          </cell>
          <cell r="I50">
            <v>40</v>
          </cell>
          <cell r="J50">
            <v>39</v>
          </cell>
          <cell r="K50">
            <v>79</v>
          </cell>
          <cell r="L50">
            <v>0.50632911392405067</v>
          </cell>
          <cell r="M50">
            <v>0.49367088607594939</v>
          </cell>
        </row>
        <row r="62">
          <cell r="F62">
            <v>50</v>
          </cell>
          <cell r="G62">
            <v>27</v>
          </cell>
          <cell r="H62">
            <v>77</v>
          </cell>
          <cell r="I62">
            <v>0.64935064935064934</v>
          </cell>
          <cell r="L62">
            <v>19</v>
          </cell>
          <cell r="M62">
            <v>7</v>
          </cell>
          <cell r="N62">
            <v>26</v>
          </cell>
          <cell r="O62">
            <v>0.73076923076923073</v>
          </cell>
        </row>
        <row r="63">
          <cell r="F63">
            <v>42</v>
          </cell>
          <cell r="G63">
            <v>20</v>
          </cell>
          <cell r="H63">
            <v>62</v>
          </cell>
          <cell r="I63">
            <v>0.67741935483870963</v>
          </cell>
          <cell r="L63">
            <v>10</v>
          </cell>
          <cell r="M63">
            <v>2</v>
          </cell>
          <cell r="N63">
            <v>12</v>
          </cell>
          <cell r="O63">
            <v>0.83333333333333337</v>
          </cell>
        </row>
      </sheetData>
      <sheetData sheetId="15">
        <row r="49">
          <cell r="B49">
            <v>24</v>
          </cell>
          <cell r="C49">
            <v>24</v>
          </cell>
          <cell r="D49">
            <v>48</v>
          </cell>
          <cell r="E49">
            <v>0.5</v>
          </cell>
          <cell r="F49">
            <v>0.5</v>
          </cell>
          <cell r="I49">
            <v>3</v>
          </cell>
          <cell r="J49">
            <v>4</v>
          </cell>
          <cell r="K49">
            <v>7</v>
          </cell>
          <cell r="L49">
            <v>0.42857142857142855</v>
          </cell>
          <cell r="M49">
            <v>0.5714285714285714</v>
          </cell>
        </row>
        <row r="50">
          <cell r="B50">
            <v>44</v>
          </cell>
          <cell r="C50">
            <v>41</v>
          </cell>
          <cell r="D50">
            <v>85</v>
          </cell>
          <cell r="E50">
            <v>0.51764705882352946</v>
          </cell>
          <cell r="F50">
            <v>0.4823529411764706</v>
          </cell>
          <cell r="I50">
            <v>33</v>
          </cell>
          <cell r="J50">
            <v>31</v>
          </cell>
          <cell r="K50">
            <v>64</v>
          </cell>
          <cell r="L50">
            <v>0.515625</v>
          </cell>
          <cell r="M50">
            <v>0.484375</v>
          </cell>
        </row>
        <row r="63">
          <cell r="F63">
            <v>4</v>
          </cell>
          <cell r="G63">
            <v>1</v>
          </cell>
          <cell r="H63">
            <v>5</v>
          </cell>
          <cell r="I63">
            <v>0.8</v>
          </cell>
          <cell r="L63">
            <v>1</v>
          </cell>
          <cell r="M63">
            <v>0</v>
          </cell>
          <cell r="N63">
            <v>1</v>
          </cell>
          <cell r="O63">
            <v>1</v>
          </cell>
        </row>
        <row r="64">
          <cell r="F64">
            <v>3</v>
          </cell>
          <cell r="G64">
            <v>2</v>
          </cell>
          <cell r="H64">
            <v>5</v>
          </cell>
          <cell r="I64">
            <v>0.6</v>
          </cell>
          <cell r="L64">
            <v>2</v>
          </cell>
          <cell r="M64">
            <v>1</v>
          </cell>
          <cell r="N64">
            <v>3</v>
          </cell>
          <cell r="O64">
            <v>0.66666666666666663</v>
          </cell>
        </row>
      </sheetData>
      <sheetData sheetId="16">
        <row r="30">
          <cell r="B30">
            <v>461</v>
          </cell>
          <cell r="C30">
            <v>396</v>
          </cell>
          <cell r="D30">
            <v>857</v>
          </cell>
          <cell r="E30">
            <v>0.53792298716452747</v>
          </cell>
          <cell r="F30">
            <v>0.46207701283547259</v>
          </cell>
          <cell r="I30">
            <v>111</v>
          </cell>
          <cell r="J30">
            <v>85</v>
          </cell>
          <cell r="K30">
            <v>196</v>
          </cell>
          <cell r="L30">
            <v>0.56632653061224492</v>
          </cell>
          <cell r="M30">
            <v>0.43367346938775508</v>
          </cell>
        </row>
        <row r="31">
          <cell r="B31">
            <v>386</v>
          </cell>
          <cell r="C31">
            <v>301</v>
          </cell>
          <cell r="D31">
            <v>705</v>
          </cell>
          <cell r="E31">
            <v>0.54751773049645391</v>
          </cell>
          <cell r="F31">
            <v>0.42695035460992908</v>
          </cell>
          <cell r="I31">
            <v>99</v>
          </cell>
          <cell r="J31">
            <v>64</v>
          </cell>
          <cell r="K31">
            <v>163</v>
          </cell>
          <cell r="L31">
            <v>0.6073619631901841</v>
          </cell>
          <cell r="M31">
            <v>0.39263803680981596</v>
          </cell>
        </row>
        <row r="40">
          <cell r="B40">
            <v>116</v>
          </cell>
          <cell r="C40">
            <v>19</v>
          </cell>
          <cell r="D40">
            <v>135</v>
          </cell>
          <cell r="E40">
            <v>0.85925925925925928</v>
          </cell>
          <cell r="H40">
            <v>30</v>
          </cell>
          <cell r="I40">
            <v>5</v>
          </cell>
          <cell r="J40">
            <v>35</v>
          </cell>
          <cell r="K40">
            <v>0.8571428571428571</v>
          </cell>
        </row>
        <row r="41">
          <cell r="B41">
            <v>93</v>
          </cell>
          <cell r="C41">
            <v>20</v>
          </cell>
          <cell r="D41">
            <v>113</v>
          </cell>
          <cell r="E41">
            <v>0.82300884955752207</v>
          </cell>
          <cell r="H41">
            <v>19</v>
          </cell>
          <cell r="I41">
            <v>9</v>
          </cell>
          <cell r="J41">
            <v>28</v>
          </cell>
          <cell r="K41">
            <v>0.6785714285714286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L12" sqref="L12"/>
    </sheetView>
  </sheetViews>
  <sheetFormatPr defaultRowHeight="15" x14ac:dyDescent="0.25"/>
  <sheetData>
    <row r="1" spans="1:6" ht="15.75" thickBot="1" x14ac:dyDescent="0.3">
      <c r="A1" s="1" t="s">
        <v>0</v>
      </c>
      <c r="B1" s="2"/>
      <c r="C1" s="2"/>
      <c r="D1" s="2"/>
      <c r="E1" s="3"/>
      <c r="F1" s="3"/>
    </row>
    <row r="2" spans="1:6" ht="16.5" thickTop="1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pans="1:6" ht="15.75" thickTop="1" x14ac:dyDescent="0.25">
      <c r="A3" s="8" t="s">
        <v>7</v>
      </c>
      <c r="B3" s="9">
        <f>[1]FOR!B50</f>
        <v>45</v>
      </c>
      <c r="C3" s="9">
        <f>[1]FOR!C50</f>
        <v>48</v>
      </c>
      <c r="D3" s="9">
        <f>[1]FOR!D50</f>
        <v>93</v>
      </c>
      <c r="E3" s="10">
        <f>[1]FOR!E50</f>
        <v>0.4838709677419355</v>
      </c>
      <c r="F3" s="10">
        <f>[1]FOR!F50</f>
        <v>0.5161290322580645</v>
      </c>
    </row>
    <row r="4" spans="1:6" x14ac:dyDescent="0.25">
      <c r="A4" s="29" t="s">
        <v>8</v>
      </c>
      <c r="B4" s="30">
        <f>[1]ANR!B10</f>
        <v>116</v>
      </c>
      <c r="C4" s="30">
        <f>[1]ANR!C10</f>
        <v>131</v>
      </c>
      <c r="D4" s="30">
        <f>[1]ANR!D10</f>
        <v>247</v>
      </c>
      <c r="E4" s="31">
        <f>[1]ANR!E10</f>
        <v>0.46963562753036436</v>
      </c>
      <c r="F4" s="31">
        <f>[1]ANR!F10</f>
        <v>0.53036437246963564</v>
      </c>
    </row>
    <row r="5" spans="1:6" x14ac:dyDescent="0.25">
      <c r="A5" s="8" t="s">
        <v>9</v>
      </c>
      <c r="B5" s="9">
        <f>[1]DMR!B13</f>
        <v>83</v>
      </c>
      <c r="C5" s="9">
        <f>[1]DMR!C13</f>
        <v>95</v>
      </c>
      <c r="D5" s="9">
        <f>[1]DMR!D13</f>
        <v>178</v>
      </c>
      <c r="E5" s="10">
        <f>[1]DMR!E13</f>
        <v>0.46629213483146065</v>
      </c>
      <c r="F5" s="10">
        <f>[1]DMR!F13</f>
        <v>0.5337078651685393</v>
      </c>
    </row>
    <row r="6" spans="1:6" x14ac:dyDescent="0.25">
      <c r="A6" s="8" t="s">
        <v>10</v>
      </c>
      <c r="B6" s="9">
        <f>[1]FJR!B50</f>
        <v>84</v>
      </c>
      <c r="C6" s="9">
        <f>[1]FJR!C50</f>
        <v>109</v>
      </c>
      <c r="D6" s="9">
        <f>[1]FJR!D50</f>
        <v>193</v>
      </c>
      <c r="E6" s="10">
        <f>[1]FJR!E50</f>
        <v>0.43523316062176165</v>
      </c>
      <c r="F6" s="10">
        <f>[1]FJR!F50</f>
        <v>0.56476683937823835</v>
      </c>
    </row>
    <row r="7" spans="1:6" x14ac:dyDescent="0.25">
      <c r="A7" s="8" t="s">
        <v>11</v>
      </c>
      <c r="B7" s="9">
        <f>[1]MRN!B50</f>
        <v>542</v>
      </c>
      <c r="C7" s="9">
        <f>[1]MRN!C50</f>
        <v>716</v>
      </c>
      <c r="D7" s="9">
        <f>[1]MRN!D50</f>
        <v>1258</v>
      </c>
      <c r="E7" s="10">
        <f>[1]MRN!E50</f>
        <v>0.43084260731319557</v>
      </c>
      <c r="F7" s="10">
        <f>[1]MRN!F50</f>
        <v>0.56915739268680443</v>
      </c>
    </row>
    <row r="8" spans="1:6" x14ac:dyDescent="0.25">
      <c r="A8" s="8" t="s">
        <v>12</v>
      </c>
      <c r="B8" s="9">
        <f>[1]SRN!B13</f>
        <v>53</v>
      </c>
      <c r="C8" s="9">
        <f>[1]SRN!C13</f>
        <v>76</v>
      </c>
      <c r="D8" s="9">
        <f>[1]SRN!D13</f>
        <v>129</v>
      </c>
      <c r="E8" s="10">
        <f>[1]SRN!E13</f>
        <v>0.41085271317829458</v>
      </c>
      <c r="F8" s="10">
        <f>[1]SRN!F13</f>
        <v>0.58914728682170547</v>
      </c>
    </row>
    <row r="9" spans="1:6" x14ac:dyDescent="0.25">
      <c r="A9" s="8" t="s">
        <v>13</v>
      </c>
      <c r="B9" s="9">
        <f>[1]UAR!B50</f>
        <v>205</v>
      </c>
      <c r="C9" s="9">
        <f>[1]UAR!C50</f>
        <v>195</v>
      </c>
      <c r="D9" s="9">
        <f>[1]UAR!D50</f>
        <v>400</v>
      </c>
      <c r="E9" s="10">
        <f>[1]UAR!E50</f>
        <v>0.51249999999999996</v>
      </c>
      <c r="F9" s="10">
        <f>[1]UAR!F50</f>
        <v>0.48749999999999999</v>
      </c>
    </row>
    <row r="10" spans="1:6" x14ac:dyDescent="0.25">
      <c r="A10" s="11" t="s">
        <v>14</v>
      </c>
      <c r="B10" s="12">
        <f>[1]UTN!B50</f>
        <v>44</v>
      </c>
      <c r="C10" s="12">
        <f>[1]UTN!C50</f>
        <v>41</v>
      </c>
      <c r="D10" s="12">
        <f>[1]UTN!D50</f>
        <v>85</v>
      </c>
      <c r="E10" s="13">
        <f>[1]UTN!E50</f>
        <v>0.51764705882352946</v>
      </c>
      <c r="F10" s="13">
        <f>[1]UTN!F50</f>
        <v>0.4823529411764706</v>
      </c>
    </row>
    <row r="11" spans="1:6" x14ac:dyDescent="0.25">
      <c r="A11" s="14" t="s">
        <v>15</v>
      </c>
      <c r="B11" s="15">
        <f>[1]VEL!B31</f>
        <v>386</v>
      </c>
      <c r="C11" s="15">
        <f>[1]VEL!C31</f>
        <v>301</v>
      </c>
      <c r="D11" s="15">
        <f>[1]VEL!D31</f>
        <v>705</v>
      </c>
      <c r="E11" s="16">
        <f>[1]VEL!E31</f>
        <v>0.54751773049645391</v>
      </c>
      <c r="F11" s="16">
        <f>[1]VEL!F31</f>
        <v>0.42695035460992908</v>
      </c>
    </row>
    <row r="12" spans="1:6" x14ac:dyDescent="0.25">
      <c r="A12" s="17" t="s">
        <v>16</v>
      </c>
      <c r="B12" s="9">
        <f>SUM(B3:B11)</f>
        <v>1558</v>
      </c>
      <c r="C12" s="9">
        <f t="shared" ref="C12:D12" si="0">SUM(C3:C11)</f>
        <v>1712</v>
      </c>
      <c r="D12" s="9">
        <f t="shared" si="0"/>
        <v>3288</v>
      </c>
      <c r="E12" s="10">
        <f>SUM(B12/D12)</f>
        <v>0.47384428223844283</v>
      </c>
      <c r="F12" s="10">
        <f>C12/D12</f>
        <v>0.52068126520681268</v>
      </c>
    </row>
    <row r="13" spans="1:6" x14ac:dyDescent="0.25">
      <c r="E13" s="18"/>
      <c r="F13" s="18"/>
    </row>
    <row r="14" spans="1:6" ht="15.75" thickBot="1" x14ac:dyDescent="0.3">
      <c r="A14" s="19" t="s">
        <v>17</v>
      </c>
      <c r="B14" s="2"/>
      <c r="C14" s="2"/>
      <c r="D14" s="2"/>
      <c r="E14" s="3"/>
      <c r="F14" s="3"/>
    </row>
    <row r="15" spans="1:6" ht="16.5" thickTop="1" thickBot="1" x14ac:dyDescent="0.3">
      <c r="A15" s="4" t="s">
        <v>1</v>
      </c>
      <c r="B15" s="5" t="s">
        <v>2</v>
      </c>
      <c r="C15" s="5" t="s">
        <v>3</v>
      </c>
      <c r="D15" s="5" t="s">
        <v>4</v>
      </c>
      <c r="E15" s="6" t="s">
        <v>5</v>
      </c>
      <c r="F15" s="7" t="s">
        <v>6</v>
      </c>
    </row>
    <row r="16" spans="1:6" ht="15.75" thickTop="1" x14ac:dyDescent="0.25">
      <c r="A16" s="8" t="s">
        <v>7</v>
      </c>
      <c r="B16" s="9">
        <f>[1]FOR!I50</f>
        <v>13</v>
      </c>
      <c r="C16" s="9">
        <f>[1]FOR!J50</f>
        <v>9</v>
      </c>
      <c r="D16" s="9">
        <f>[1]FOR!K50</f>
        <v>22</v>
      </c>
      <c r="E16" s="10">
        <f>[1]FOR!L50</f>
        <v>0.59090909090909094</v>
      </c>
      <c r="F16" s="10">
        <f>[1]FOR!M50</f>
        <v>0.40909090909090912</v>
      </c>
    </row>
    <row r="17" spans="1:6" x14ac:dyDescent="0.25">
      <c r="A17" s="29" t="s">
        <v>8</v>
      </c>
      <c r="B17" s="30">
        <f>[1]ANR!I28</f>
        <v>90</v>
      </c>
      <c r="C17" s="30">
        <f>[1]ANR!J28</f>
        <v>101</v>
      </c>
      <c r="D17" s="30">
        <f>[1]ANR!K28</f>
        <v>191</v>
      </c>
      <c r="E17" s="31">
        <f>[1]ANR!L28</f>
        <v>0.47120418848167539</v>
      </c>
      <c r="F17" s="31">
        <f>[1]ANR!M28</f>
        <v>0.52879581151832455</v>
      </c>
    </row>
    <row r="18" spans="1:6" x14ac:dyDescent="0.25">
      <c r="A18" s="8" t="s">
        <v>9</v>
      </c>
      <c r="B18" s="9">
        <f>[1]DMR!I13</f>
        <v>21</v>
      </c>
      <c r="C18" s="9">
        <f>[1]DMR!J13</f>
        <v>25</v>
      </c>
      <c r="D18" s="9">
        <f>[1]DMR!K13</f>
        <v>46</v>
      </c>
      <c r="E18" s="10">
        <f>[1]DMR!L13</f>
        <v>0.45652173913043476</v>
      </c>
      <c r="F18" s="10">
        <f>[1]DMR!M13</f>
        <v>0.54347826086956519</v>
      </c>
    </row>
    <row r="19" spans="1:6" x14ac:dyDescent="0.25">
      <c r="A19" s="8" t="s">
        <v>10</v>
      </c>
      <c r="B19" s="9">
        <f>[1]FJR!I50</f>
        <v>62</v>
      </c>
      <c r="C19" s="9">
        <f>[1]FJR!J50</f>
        <v>77</v>
      </c>
      <c r="D19" s="9">
        <f>[1]FJR!K50</f>
        <v>139</v>
      </c>
      <c r="E19" s="10">
        <f>[1]FJR!L50</f>
        <v>0.4460431654676259</v>
      </c>
      <c r="F19" s="10">
        <f>[1]FJR!M50</f>
        <v>0.5539568345323741</v>
      </c>
    </row>
    <row r="20" spans="1:6" x14ac:dyDescent="0.25">
      <c r="A20" s="8" t="s">
        <v>11</v>
      </c>
      <c r="B20" s="9">
        <f>[1]MRN!I50</f>
        <v>99</v>
      </c>
      <c r="C20" s="9">
        <f>[1]MRN!J50</f>
        <v>99</v>
      </c>
      <c r="D20" s="9">
        <f>[1]MRN!K50</f>
        <v>198</v>
      </c>
      <c r="E20" s="10">
        <f>[1]MRN!L50</f>
        <v>0.5</v>
      </c>
      <c r="F20" s="10">
        <f>[1]MRN!M50</f>
        <v>0.5</v>
      </c>
    </row>
    <row r="21" spans="1:6" x14ac:dyDescent="0.25">
      <c r="A21" s="8" t="s">
        <v>12</v>
      </c>
      <c r="B21" s="9">
        <f>[1]SRN!I13</f>
        <v>22</v>
      </c>
      <c r="C21" s="9">
        <f>[1]SRN!J13</f>
        <v>32</v>
      </c>
      <c r="D21" s="9">
        <f>[1]SRN!K13</f>
        <v>54</v>
      </c>
      <c r="E21" s="10">
        <f>[1]SRN!L13</f>
        <v>0.40740740740740738</v>
      </c>
      <c r="F21" s="10">
        <f>[1]SRN!M13</f>
        <v>0.59259259259259256</v>
      </c>
    </row>
    <row r="22" spans="1:6" x14ac:dyDescent="0.25">
      <c r="A22" s="8" t="s">
        <v>13</v>
      </c>
      <c r="B22" s="9">
        <f>[1]UAR!I50</f>
        <v>40</v>
      </c>
      <c r="C22" s="9">
        <f>[1]UAR!J50</f>
        <v>39</v>
      </c>
      <c r="D22" s="9">
        <f>[1]UAR!K50</f>
        <v>79</v>
      </c>
      <c r="E22" s="10">
        <f>[1]UAR!L50</f>
        <v>0.50632911392405067</v>
      </c>
      <c r="F22" s="10">
        <f>[1]UAR!M50</f>
        <v>0.49367088607594939</v>
      </c>
    </row>
    <row r="23" spans="1:6" x14ac:dyDescent="0.25">
      <c r="A23" s="11" t="s">
        <v>14</v>
      </c>
      <c r="B23" s="9">
        <f>[1]UTN!I50</f>
        <v>33</v>
      </c>
      <c r="C23" s="9">
        <f>[1]UTN!J50</f>
        <v>31</v>
      </c>
      <c r="D23" s="9">
        <f>[1]UTN!K50</f>
        <v>64</v>
      </c>
      <c r="E23" s="10">
        <f>[1]UTN!L50</f>
        <v>0.515625</v>
      </c>
      <c r="F23" s="10">
        <f>[1]UTN!M50</f>
        <v>0.484375</v>
      </c>
    </row>
    <row r="24" spans="1:6" x14ac:dyDescent="0.25">
      <c r="A24" s="14" t="s">
        <v>15</v>
      </c>
      <c r="B24" s="15">
        <f>[1]VEL!I31</f>
        <v>99</v>
      </c>
      <c r="C24" s="15">
        <f>[1]VEL!J31</f>
        <v>64</v>
      </c>
      <c r="D24" s="15">
        <f>[1]VEL!K31</f>
        <v>163</v>
      </c>
      <c r="E24" s="16">
        <f>[1]VEL!L31</f>
        <v>0.6073619631901841</v>
      </c>
      <c r="F24" s="16">
        <f>[1]VEL!M31</f>
        <v>0.39263803680981596</v>
      </c>
    </row>
    <row r="25" spans="1:6" x14ac:dyDescent="0.25">
      <c r="A25" s="17" t="s">
        <v>16</v>
      </c>
      <c r="B25" s="9">
        <f>SUM(B16:B24)</f>
        <v>479</v>
      </c>
      <c r="C25" s="9">
        <f>SUM(C16:C24)</f>
        <v>477</v>
      </c>
      <c r="D25" s="9">
        <f>SUM(D16:D24)</f>
        <v>956</v>
      </c>
      <c r="E25" s="10">
        <f>SUM(B25/D25)</f>
        <v>0.5010460251046025</v>
      </c>
      <c r="F25" s="10">
        <f>C25/D25</f>
        <v>0.4989539748953975</v>
      </c>
    </row>
    <row r="27" spans="1:6" x14ac:dyDescent="0.25">
      <c r="A27" s="20" t="s">
        <v>18</v>
      </c>
      <c r="B27" s="21"/>
      <c r="C27" s="21"/>
      <c r="D27" s="21"/>
      <c r="E27" s="21"/>
      <c r="F27" s="21"/>
    </row>
    <row r="28" spans="1:6" ht="15.75" thickBot="1" x14ac:dyDescent="0.3">
      <c r="A28" s="22" t="s">
        <v>1</v>
      </c>
      <c r="B28" s="2" t="s">
        <v>19</v>
      </c>
      <c r="C28" s="23" t="s">
        <v>20</v>
      </c>
      <c r="D28" s="2" t="s">
        <v>21</v>
      </c>
      <c r="E28" s="2" t="s">
        <v>22</v>
      </c>
      <c r="F28" s="2"/>
    </row>
    <row r="29" spans="1:6" ht="15.75" thickTop="1" x14ac:dyDescent="0.25">
      <c r="A29" s="8" t="s">
        <v>7</v>
      </c>
      <c r="B29" s="24">
        <f>[1]FOR!G63</f>
        <v>12</v>
      </c>
      <c r="C29" s="24">
        <f>[1]FOR!H63</f>
        <v>4</v>
      </c>
      <c r="D29" s="24">
        <f>[1]FOR!I63</f>
        <v>16</v>
      </c>
      <c r="E29" s="25">
        <f>[1]FOR!J63</f>
        <v>0.75</v>
      </c>
      <c r="F29" s="24"/>
    </row>
    <row r="30" spans="1:6" x14ac:dyDescent="0.25">
      <c r="A30" s="29" t="s">
        <v>8</v>
      </c>
      <c r="B30" s="32">
        <f>[1]ANR!B37</f>
        <v>70</v>
      </c>
      <c r="C30" s="32">
        <f>[1]ANR!C37</f>
        <v>18</v>
      </c>
      <c r="D30" s="32">
        <f>[1]ANR!D37</f>
        <v>88</v>
      </c>
      <c r="E30" s="33">
        <f>[1]ANR!E37</f>
        <v>0.79545454545454541</v>
      </c>
      <c r="F30" s="24"/>
    </row>
    <row r="31" spans="1:6" x14ac:dyDescent="0.25">
      <c r="A31" s="8" t="s">
        <v>9</v>
      </c>
      <c r="B31" s="9">
        <f>[1]DMR!B17</f>
        <v>30</v>
      </c>
      <c r="C31" s="9">
        <f>[1]DMR!C17</f>
        <v>7</v>
      </c>
      <c r="D31" s="9">
        <f>[1]DMR!D17</f>
        <v>37</v>
      </c>
      <c r="E31" s="10">
        <f>[1]DMR!E17</f>
        <v>0.81081081081081086</v>
      </c>
      <c r="F31" s="9"/>
    </row>
    <row r="32" spans="1:6" x14ac:dyDescent="0.25">
      <c r="A32" s="8" t="s">
        <v>10</v>
      </c>
      <c r="B32" s="24">
        <f>[1]FJR!F63</f>
        <v>24</v>
      </c>
      <c r="C32" s="24">
        <f>[1]FJR!G63</f>
        <v>13</v>
      </c>
      <c r="D32" s="24">
        <f>[1]FJR!H63</f>
        <v>37</v>
      </c>
      <c r="E32" s="25">
        <f>[1]FJR!I63</f>
        <v>0.64864864864864868</v>
      </c>
      <c r="F32" s="24"/>
    </row>
    <row r="33" spans="1:6" x14ac:dyDescent="0.25">
      <c r="A33" s="8" t="s">
        <v>11</v>
      </c>
      <c r="B33" s="24">
        <f>[1]MRN!F63</f>
        <v>123</v>
      </c>
      <c r="C33" s="24">
        <f>[1]MRN!G63</f>
        <v>87</v>
      </c>
      <c r="D33" s="24">
        <f>[1]MRN!H63</f>
        <v>210</v>
      </c>
      <c r="E33" s="25">
        <f>[1]MRN!I63</f>
        <v>0.58571428571428574</v>
      </c>
      <c r="F33" s="24"/>
    </row>
    <row r="34" spans="1:6" x14ac:dyDescent="0.25">
      <c r="A34" s="8" t="s">
        <v>12</v>
      </c>
      <c r="B34" s="9">
        <f>[1]SRN!B17</f>
        <v>76</v>
      </c>
      <c r="C34" s="9">
        <f>[1]SRN!C17</f>
        <v>53</v>
      </c>
      <c r="D34" s="9">
        <f>[1]SRN!D17</f>
        <v>129</v>
      </c>
      <c r="E34" s="10">
        <f>[1]SRN!E17</f>
        <v>0.58914728682170547</v>
      </c>
      <c r="F34" s="9"/>
    </row>
    <row r="35" spans="1:6" x14ac:dyDescent="0.25">
      <c r="A35" s="8" t="s">
        <v>13</v>
      </c>
      <c r="B35" s="9">
        <f>[1]UAR!F63</f>
        <v>42</v>
      </c>
      <c r="C35" s="9">
        <f>[1]UAR!G63</f>
        <v>20</v>
      </c>
      <c r="D35" s="9">
        <f>[1]UAR!H63</f>
        <v>62</v>
      </c>
      <c r="E35" s="10">
        <f>[1]UAR!I63</f>
        <v>0.67741935483870963</v>
      </c>
      <c r="F35" s="9"/>
    </row>
    <row r="36" spans="1:6" x14ac:dyDescent="0.25">
      <c r="A36" s="11" t="s">
        <v>14</v>
      </c>
      <c r="B36" s="24">
        <f>[1]UTN!F64</f>
        <v>3</v>
      </c>
      <c r="C36" s="24">
        <f>[1]UTN!G64</f>
        <v>2</v>
      </c>
      <c r="D36" s="24">
        <f>[1]UTN!H64</f>
        <v>5</v>
      </c>
      <c r="E36" s="25">
        <f>[1]UTN!I64</f>
        <v>0.6</v>
      </c>
      <c r="F36" s="24"/>
    </row>
    <row r="37" spans="1:6" x14ac:dyDescent="0.25">
      <c r="A37" s="14" t="s">
        <v>15</v>
      </c>
      <c r="B37" s="26">
        <f>[1]VEL!B41</f>
        <v>93</v>
      </c>
      <c r="C37" s="26">
        <f>[1]VEL!C41</f>
        <v>20</v>
      </c>
      <c r="D37" s="26">
        <f>[1]VEL!D41</f>
        <v>113</v>
      </c>
      <c r="E37" s="27">
        <f>[1]VEL!E41</f>
        <v>0.82300884955752207</v>
      </c>
      <c r="F37" s="26"/>
    </row>
    <row r="38" spans="1:6" x14ac:dyDescent="0.25">
      <c r="A38" s="28" t="s">
        <v>16</v>
      </c>
      <c r="B38" s="24">
        <f>SUM(B29:B37)</f>
        <v>473</v>
      </c>
      <c r="C38" s="24">
        <f t="shared" ref="C38:D38" si="1">SUM(C29:C37)</f>
        <v>224</v>
      </c>
      <c r="D38" s="24">
        <f t="shared" si="1"/>
        <v>697</v>
      </c>
      <c r="E38" s="25">
        <f>SUM(B38/D38)</f>
        <v>0.67862266857962694</v>
      </c>
    </row>
    <row r="40" spans="1:6" x14ac:dyDescent="0.25">
      <c r="A40" s="20" t="s">
        <v>23</v>
      </c>
      <c r="B40" s="21"/>
      <c r="C40" s="21"/>
      <c r="D40" s="21"/>
      <c r="E40" s="21"/>
      <c r="F40" s="21"/>
    </row>
    <row r="41" spans="1:6" ht="15.75" thickBot="1" x14ac:dyDescent="0.3">
      <c r="A41" s="22" t="s">
        <v>1</v>
      </c>
      <c r="B41" s="2" t="s">
        <v>19</v>
      </c>
      <c r="C41" s="23" t="s">
        <v>20</v>
      </c>
      <c r="D41" s="2" t="s">
        <v>21</v>
      </c>
      <c r="E41" s="2" t="s">
        <v>22</v>
      </c>
      <c r="F41" s="2"/>
    </row>
    <row r="42" spans="1:6" ht="15.75" thickTop="1" x14ac:dyDescent="0.25">
      <c r="A42" s="8" t="s">
        <v>7</v>
      </c>
      <c r="B42" s="24">
        <f>[1]FOR!M63</f>
        <v>4</v>
      </c>
      <c r="C42" s="24">
        <f>[1]FOR!N63</f>
        <v>1</v>
      </c>
      <c r="D42" s="24">
        <f>[1]FOR!O63</f>
        <v>5</v>
      </c>
      <c r="E42" s="25">
        <f>[1]FOR!P63</f>
        <v>0.8</v>
      </c>
      <c r="F42" s="24"/>
    </row>
    <row r="43" spans="1:6" x14ac:dyDescent="0.25">
      <c r="A43" s="29" t="s">
        <v>8</v>
      </c>
      <c r="B43" s="32">
        <f>[1]ANR!H37</f>
        <v>34</v>
      </c>
      <c r="C43" s="32">
        <f>[1]ANR!I37</f>
        <v>6</v>
      </c>
      <c r="D43" s="32">
        <f>[1]ANR!J37</f>
        <v>40</v>
      </c>
      <c r="E43" s="33">
        <f>[1]ANR!K37</f>
        <v>0.85</v>
      </c>
      <c r="F43" s="24"/>
    </row>
    <row r="44" spans="1:6" x14ac:dyDescent="0.25">
      <c r="A44" s="8" t="s">
        <v>9</v>
      </c>
      <c r="B44" s="24">
        <f>[1]DMR!H17</f>
        <v>8</v>
      </c>
      <c r="C44" s="24">
        <f>[1]DMR!I17</f>
        <v>1</v>
      </c>
      <c r="D44" s="24">
        <f>[1]DMR!J17</f>
        <v>9</v>
      </c>
      <c r="E44" s="25">
        <f>[1]DMR!K17</f>
        <v>0.88888888888888884</v>
      </c>
      <c r="F44" s="24"/>
    </row>
    <row r="45" spans="1:6" x14ac:dyDescent="0.25">
      <c r="A45" s="8" t="s">
        <v>10</v>
      </c>
      <c r="B45" s="24">
        <f>[1]FJR!L63</f>
        <v>18</v>
      </c>
      <c r="C45" s="24">
        <f>[1]FJR!M63</f>
        <v>5</v>
      </c>
      <c r="D45" s="24">
        <f>[1]FJR!N63</f>
        <v>23</v>
      </c>
      <c r="E45" s="25">
        <f>[1]FJR!O63</f>
        <v>0.78260869565217395</v>
      </c>
      <c r="F45" s="24"/>
    </row>
    <row r="46" spans="1:6" x14ac:dyDescent="0.25">
      <c r="A46" s="8" t="s">
        <v>11</v>
      </c>
      <c r="B46" s="24">
        <f>[1]MRN!L63</f>
        <v>34</v>
      </c>
      <c r="C46" s="24">
        <f>[1]MRN!M63</f>
        <v>4</v>
      </c>
      <c r="D46" s="24">
        <f>[1]MRN!N63</f>
        <v>38</v>
      </c>
      <c r="E46" s="25">
        <f>[1]MRN!O63</f>
        <v>0.89473684210526316</v>
      </c>
      <c r="F46" s="24"/>
    </row>
    <row r="47" spans="1:6" x14ac:dyDescent="0.25">
      <c r="A47" s="8" t="s">
        <v>12</v>
      </c>
      <c r="B47" s="9">
        <f>[1]SRN!H17</f>
        <v>32</v>
      </c>
      <c r="C47" s="9">
        <f>[1]SRN!I17</f>
        <v>22</v>
      </c>
      <c r="D47" s="9">
        <f>[1]SRN!J17</f>
        <v>54</v>
      </c>
      <c r="E47" s="10">
        <f>[1]SRN!K17</f>
        <v>0.59259259259259256</v>
      </c>
      <c r="F47" s="10"/>
    </row>
    <row r="48" spans="1:6" x14ac:dyDescent="0.25">
      <c r="A48" s="8" t="s">
        <v>24</v>
      </c>
      <c r="B48" s="9">
        <f>[1]UAR!L63</f>
        <v>10</v>
      </c>
      <c r="C48" s="9">
        <f>[1]UAR!M63</f>
        <v>2</v>
      </c>
      <c r="D48" s="9">
        <f>[1]UAR!N63</f>
        <v>12</v>
      </c>
      <c r="E48" s="10">
        <f>[1]UAR!O63</f>
        <v>0.83333333333333337</v>
      </c>
      <c r="F48" s="10"/>
    </row>
    <row r="49" spans="1:6" x14ac:dyDescent="0.25">
      <c r="A49" s="11" t="s">
        <v>14</v>
      </c>
      <c r="B49" s="24">
        <f>[1]UTN!L64</f>
        <v>2</v>
      </c>
      <c r="C49" s="24">
        <f>[1]UTN!M64</f>
        <v>1</v>
      </c>
      <c r="D49" s="24">
        <f>[1]UTN!N64</f>
        <v>3</v>
      </c>
      <c r="E49" s="25">
        <f>[1]UTN!O64</f>
        <v>0.66666666666666663</v>
      </c>
      <c r="F49" s="24"/>
    </row>
    <row r="50" spans="1:6" x14ac:dyDescent="0.25">
      <c r="A50" s="14" t="s">
        <v>15</v>
      </c>
      <c r="B50" s="26">
        <f>[1]VEL!H41</f>
        <v>19</v>
      </c>
      <c r="C50" s="26">
        <f>[1]VEL!I41</f>
        <v>9</v>
      </c>
      <c r="D50" s="26">
        <f>[1]VEL!J41</f>
        <v>28</v>
      </c>
      <c r="E50" s="27">
        <f>[1]VEL!K41</f>
        <v>0.6785714285714286</v>
      </c>
      <c r="F50" s="26"/>
    </row>
    <row r="51" spans="1:6" x14ac:dyDescent="0.25">
      <c r="A51" s="28" t="s">
        <v>16</v>
      </c>
      <c r="B51" s="24">
        <f>SUM(B42:B50)</f>
        <v>161</v>
      </c>
      <c r="C51" s="24">
        <f>SUM(C42:C50)</f>
        <v>51</v>
      </c>
      <c r="D51" s="24">
        <f>SUM(D42:D50)</f>
        <v>212</v>
      </c>
      <c r="E51" s="25">
        <f>SUM(B51/D51)</f>
        <v>0.75943396226415094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workbookViewId="0">
      <selection activeCell="H32" sqref="H32"/>
    </sheetView>
  </sheetViews>
  <sheetFormatPr defaultRowHeight="15" x14ac:dyDescent="0.25"/>
  <sheetData>
    <row r="1" spans="1:6" ht="15.75" thickBot="1" x14ac:dyDescent="0.3">
      <c r="A1" s="1" t="s">
        <v>25</v>
      </c>
      <c r="B1" s="2"/>
      <c r="C1" s="2"/>
      <c r="D1" s="2"/>
      <c r="E1" s="3"/>
      <c r="F1" s="3"/>
    </row>
    <row r="2" spans="1:6" ht="16.5" thickTop="1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pans="1:6" ht="15.75" thickTop="1" x14ac:dyDescent="0.25">
      <c r="A3" s="8" t="s">
        <v>7</v>
      </c>
      <c r="B3" s="9">
        <f>[1]FOR!B49</f>
        <v>96</v>
      </c>
      <c r="C3" s="9">
        <f>[1]FOR!C49</f>
        <v>104</v>
      </c>
      <c r="D3" s="9">
        <f>[1]FOR!D49</f>
        <v>200</v>
      </c>
      <c r="E3" s="10">
        <f>[1]FOR!E49</f>
        <v>0.48</v>
      </c>
      <c r="F3" s="10">
        <f>[1]FOR!F49</f>
        <v>0.52</v>
      </c>
    </row>
    <row r="4" spans="1:6" x14ac:dyDescent="0.25">
      <c r="A4" s="8" t="s">
        <v>8</v>
      </c>
      <c r="B4" s="9">
        <f>[1]ANR!B27</f>
        <v>208</v>
      </c>
      <c r="C4" s="9">
        <f>[1]ANR!C27</f>
        <v>261</v>
      </c>
      <c r="D4" s="9">
        <f>[1]ANR!D27</f>
        <v>469</v>
      </c>
      <c r="E4" s="10">
        <f>[1]ANR!E27</f>
        <v>0.44349680170575695</v>
      </c>
      <c r="F4" s="10">
        <f>[1]ANR!F27</f>
        <v>0.55650319829424311</v>
      </c>
    </row>
    <row r="5" spans="1:6" x14ac:dyDescent="0.25">
      <c r="A5" s="8" t="s">
        <v>10</v>
      </c>
      <c r="B5" s="9">
        <f>[1]FJR!B49</f>
        <v>117</v>
      </c>
      <c r="C5" s="9">
        <f>[1]FJR!C49</f>
        <v>145</v>
      </c>
      <c r="D5" s="9">
        <f>[1]FJR!D49</f>
        <v>262</v>
      </c>
      <c r="E5" s="10">
        <f>[1]FJR!E49</f>
        <v>0.44656488549618323</v>
      </c>
      <c r="F5" s="10">
        <f>[1]FJR!F49</f>
        <v>0.55343511450381677</v>
      </c>
    </row>
    <row r="6" spans="1:6" x14ac:dyDescent="0.25">
      <c r="A6" s="8" t="s">
        <v>26</v>
      </c>
      <c r="B6" s="9">
        <f>'[1]IRR 2011-2016'!B26</f>
        <v>183</v>
      </c>
      <c r="C6" s="9">
        <f>'[1]IRR 2011-2016'!C26</f>
        <v>247</v>
      </c>
      <c r="D6" s="9">
        <f>'[1]IRR 2011-2016'!D26</f>
        <v>430</v>
      </c>
      <c r="E6" s="10">
        <f>'[1]IRR 2011-2016'!E26</f>
        <v>0.42558139534883721</v>
      </c>
      <c r="F6" s="10">
        <f>'[1]IRR 2011-2016'!F26</f>
        <v>0.57441860465116279</v>
      </c>
    </row>
    <row r="7" spans="1:6" x14ac:dyDescent="0.25">
      <c r="A7" s="8" t="s">
        <v>11</v>
      </c>
      <c r="B7" s="9">
        <f>[1]MRN!B49</f>
        <v>520</v>
      </c>
      <c r="C7" s="9">
        <f>[1]MRN!C49</f>
        <v>706</v>
      </c>
      <c r="D7" s="9">
        <f>[1]MRN!D49</f>
        <v>1226</v>
      </c>
      <c r="E7" s="10">
        <f>[1]MRN!E49</f>
        <v>0.42414355628058725</v>
      </c>
      <c r="F7" s="10">
        <f>[1]MRN!F49</f>
        <v>0.57585644371941269</v>
      </c>
    </row>
    <row r="8" spans="1:6" x14ac:dyDescent="0.25">
      <c r="A8" s="8" t="s">
        <v>13</v>
      </c>
      <c r="B8" s="9">
        <f>[1]UAR!B49</f>
        <v>202</v>
      </c>
      <c r="C8" s="9">
        <f>[1]UAR!C49</f>
        <v>243</v>
      </c>
      <c r="D8" s="9">
        <f>[1]UAR!D49</f>
        <v>445</v>
      </c>
      <c r="E8" s="10">
        <f>[1]UAR!E49</f>
        <v>0.45393258426966293</v>
      </c>
      <c r="F8" s="10">
        <f>[1]UAR!F49</f>
        <v>0.54606741573033712</v>
      </c>
    </row>
    <row r="9" spans="1:6" x14ac:dyDescent="0.25">
      <c r="A9" s="11" t="s">
        <v>14</v>
      </c>
      <c r="B9" s="12">
        <f>[1]UTN!B49</f>
        <v>24</v>
      </c>
      <c r="C9" s="12">
        <f>[1]UTN!C49</f>
        <v>24</v>
      </c>
      <c r="D9" s="12">
        <f>[1]UTN!D49</f>
        <v>48</v>
      </c>
      <c r="E9" s="13">
        <f>[1]UTN!E49</f>
        <v>0.5</v>
      </c>
      <c r="F9" s="13">
        <f>[1]UTN!F49</f>
        <v>0.5</v>
      </c>
    </row>
    <row r="10" spans="1:6" x14ac:dyDescent="0.25">
      <c r="A10" s="14" t="s">
        <v>15</v>
      </c>
      <c r="B10" s="15">
        <f>[1]VEL!B30</f>
        <v>461</v>
      </c>
      <c r="C10" s="15">
        <f>[1]VEL!C30</f>
        <v>396</v>
      </c>
      <c r="D10" s="15">
        <f>[1]VEL!D30</f>
        <v>857</v>
      </c>
      <c r="E10" s="16">
        <f>[1]VEL!E30</f>
        <v>0.53792298716452747</v>
      </c>
      <c r="F10" s="16">
        <f>[1]VEL!F30</f>
        <v>0.46207701283547259</v>
      </c>
    </row>
    <row r="11" spans="1:6" x14ac:dyDescent="0.25">
      <c r="A11" s="17" t="s">
        <v>16</v>
      </c>
      <c r="B11" s="9">
        <f>SUM(B3:B10)</f>
        <v>1811</v>
      </c>
      <c r="C11" s="9">
        <f t="shared" ref="C11:D11" si="0">SUM(C3:C10)</f>
        <v>2126</v>
      </c>
      <c r="D11" s="9">
        <f t="shared" si="0"/>
        <v>3937</v>
      </c>
      <c r="E11" s="10">
        <f>SUM(B11/D11)</f>
        <v>0.45999491998983999</v>
      </c>
      <c r="F11" s="10">
        <f>C11/D11</f>
        <v>0.54000508001016001</v>
      </c>
    </row>
    <row r="12" spans="1:6" x14ac:dyDescent="0.25">
      <c r="E12" s="18"/>
      <c r="F12" s="18"/>
    </row>
    <row r="13" spans="1:6" ht="15.75" thickBot="1" x14ac:dyDescent="0.3">
      <c r="A13" s="19" t="s">
        <v>27</v>
      </c>
      <c r="B13" s="2"/>
      <c r="C13" s="2"/>
      <c r="D13" s="2"/>
      <c r="E13" s="3"/>
      <c r="F13" s="3"/>
    </row>
    <row r="14" spans="1:6" ht="16.5" thickTop="1" thickBot="1" x14ac:dyDescent="0.3">
      <c r="A14" s="4" t="s">
        <v>1</v>
      </c>
      <c r="B14" s="5" t="s">
        <v>2</v>
      </c>
      <c r="C14" s="5" t="s">
        <v>3</v>
      </c>
      <c r="D14" s="5" t="s">
        <v>4</v>
      </c>
      <c r="E14" s="6" t="s">
        <v>5</v>
      </c>
      <c r="F14" s="7" t="s">
        <v>6</v>
      </c>
    </row>
    <row r="15" spans="1:6" ht="15.75" thickTop="1" x14ac:dyDescent="0.25">
      <c r="A15" s="8" t="s">
        <v>7</v>
      </c>
      <c r="B15" s="9">
        <f>[1]FOR!I49</f>
        <v>24</v>
      </c>
      <c r="C15" s="9">
        <f>[1]FOR!J49</f>
        <v>24</v>
      </c>
      <c r="D15" s="9">
        <f>[1]FOR!K49</f>
        <v>48</v>
      </c>
      <c r="E15" s="10">
        <f>[1]FOR!L49</f>
        <v>0.5</v>
      </c>
      <c r="F15" s="10">
        <f>[1]FOR!M49</f>
        <v>0.5</v>
      </c>
    </row>
    <row r="16" spans="1:6" x14ac:dyDescent="0.25">
      <c r="A16" s="8" t="s">
        <v>8</v>
      </c>
      <c r="B16" s="9">
        <f>[1]ANR!I27</f>
        <v>75</v>
      </c>
      <c r="C16" s="9">
        <f>[1]ANR!J27</f>
        <v>85</v>
      </c>
      <c r="D16" s="9">
        <f>[1]ANR!K27</f>
        <v>160</v>
      </c>
      <c r="E16" s="10">
        <f>[1]ANR!L27</f>
        <v>0.46875</v>
      </c>
      <c r="F16" s="10">
        <f>[1]ANR!M27</f>
        <v>0.53125</v>
      </c>
    </row>
    <row r="17" spans="1:6" x14ac:dyDescent="0.25">
      <c r="A17" s="8" t="s">
        <v>10</v>
      </c>
      <c r="B17" s="9">
        <f>[1]FJR!I49</f>
        <v>30</v>
      </c>
      <c r="C17" s="9">
        <f>[1]FJR!J49</f>
        <v>32</v>
      </c>
      <c r="D17" s="9">
        <f>[1]FJR!K49</f>
        <v>62</v>
      </c>
      <c r="E17" s="10">
        <f>[1]FJR!L49</f>
        <v>0.4838709677419355</v>
      </c>
      <c r="F17" s="10">
        <f>[1]FJR!M49</f>
        <v>0.5161290322580645</v>
      </c>
    </row>
    <row r="18" spans="1:6" x14ac:dyDescent="0.25">
      <c r="A18" s="8" t="s">
        <v>26</v>
      </c>
      <c r="B18" s="9">
        <f>'[1]IRR 2011-2016'!I26</f>
        <v>78</v>
      </c>
      <c r="C18" s="9">
        <f>'[1]IRR 2011-2016'!J26</f>
        <v>75</v>
      </c>
      <c r="D18" s="9">
        <f>'[1]IRR 2011-2016'!K26</f>
        <v>153</v>
      </c>
      <c r="E18" s="10">
        <f>'[1]IRR 2011-2016'!L26</f>
        <v>0.50980392156862742</v>
      </c>
      <c r="F18" s="10">
        <f>'[1]IRR 2011-2016'!M26</f>
        <v>0.49019607843137253</v>
      </c>
    </row>
    <row r="19" spans="1:6" x14ac:dyDescent="0.25">
      <c r="A19" s="8" t="s">
        <v>11</v>
      </c>
      <c r="B19" s="9">
        <f>[1]MRN!I49</f>
        <v>127</v>
      </c>
      <c r="C19" s="9">
        <f>[1]MRN!J49</f>
        <v>155</v>
      </c>
      <c r="D19" s="9">
        <f>[1]MRN!K49</f>
        <v>282</v>
      </c>
      <c r="E19" s="10">
        <f>[1]MRN!L49</f>
        <v>0.450354609929078</v>
      </c>
      <c r="F19" s="10">
        <f>[1]MRN!M49</f>
        <v>0.54964539007092195</v>
      </c>
    </row>
    <row r="20" spans="1:6" x14ac:dyDescent="0.25">
      <c r="A20" s="8" t="s">
        <v>13</v>
      </c>
      <c r="B20" s="9">
        <f>[1]UAR!I49</f>
        <v>67</v>
      </c>
      <c r="C20" s="9">
        <f>[1]UAR!J49</f>
        <v>83</v>
      </c>
      <c r="D20" s="9">
        <f>[1]UAR!K49</f>
        <v>150</v>
      </c>
      <c r="E20" s="10">
        <f>[1]UAR!L49</f>
        <v>0.44666666666666666</v>
      </c>
      <c r="F20" s="10">
        <f>[1]UAR!M49</f>
        <v>0.55333333333333334</v>
      </c>
    </row>
    <row r="21" spans="1:6" x14ac:dyDescent="0.25">
      <c r="A21" s="11" t="s">
        <v>14</v>
      </c>
      <c r="B21" s="9">
        <f>[1]UTN!I49</f>
        <v>3</v>
      </c>
      <c r="C21" s="9">
        <f>[1]UTN!J49</f>
        <v>4</v>
      </c>
      <c r="D21" s="9">
        <f>[1]UTN!K49</f>
        <v>7</v>
      </c>
      <c r="E21" s="10">
        <f>[1]UTN!L49</f>
        <v>0.42857142857142855</v>
      </c>
      <c r="F21" s="10">
        <f>[1]UTN!M49</f>
        <v>0.5714285714285714</v>
      </c>
    </row>
    <row r="22" spans="1:6" x14ac:dyDescent="0.25">
      <c r="A22" s="14" t="s">
        <v>15</v>
      </c>
      <c r="B22" s="15">
        <f>[1]VEL!I30</f>
        <v>111</v>
      </c>
      <c r="C22" s="15">
        <f>[1]VEL!J30</f>
        <v>85</v>
      </c>
      <c r="D22" s="15">
        <f>[1]VEL!K30</f>
        <v>196</v>
      </c>
      <c r="E22" s="16">
        <f>[1]VEL!L30</f>
        <v>0.56632653061224492</v>
      </c>
      <c r="F22" s="16">
        <f>[1]VEL!M30</f>
        <v>0.43367346938775508</v>
      </c>
    </row>
    <row r="23" spans="1:6" x14ac:dyDescent="0.25">
      <c r="A23" s="17" t="s">
        <v>16</v>
      </c>
      <c r="B23" s="9">
        <f>SUM(B15:B22)</f>
        <v>515</v>
      </c>
      <c r="C23" s="9">
        <f t="shared" ref="C23:D23" si="1">SUM(C15:C22)</f>
        <v>543</v>
      </c>
      <c r="D23" s="9">
        <f t="shared" si="1"/>
        <v>1058</v>
      </c>
      <c r="E23" s="10">
        <f>SUM(B23/D23)</f>
        <v>0.48676748582230622</v>
      </c>
      <c r="F23" s="10">
        <f>C23/D23</f>
        <v>0.51323251417769378</v>
      </c>
    </row>
    <row r="25" spans="1:6" x14ac:dyDescent="0.25">
      <c r="A25" s="20" t="s">
        <v>28</v>
      </c>
      <c r="B25" s="21"/>
      <c r="C25" s="21"/>
      <c r="D25" s="21"/>
      <c r="E25" s="21"/>
      <c r="F25" s="21"/>
    </row>
    <row r="26" spans="1:6" ht="15.75" thickBot="1" x14ac:dyDescent="0.3">
      <c r="A26" s="22" t="s">
        <v>1</v>
      </c>
      <c r="B26" s="2" t="s">
        <v>19</v>
      </c>
      <c r="C26" s="23" t="s">
        <v>20</v>
      </c>
      <c r="D26" s="2" t="s">
        <v>21</v>
      </c>
      <c r="E26" s="2" t="s">
        <v>22</v>
      </c>
      <c r="F26" s="2"/>
    </row>
    <row r="27" spans="1:6" ht="15.75" thickTop="1" x14ac:dyDescent="0.25">
      <c r="A27" s="8" t="s">
        <v>7</v>
      </c>
      <c r="B27" s="24">
        <f>[1]FOR!G62</f>
        <v>22</v>
      </c>
      <c r="C27" s="24">
        <f>[1]FOR!H62</f>
        <v>8</v>
      </c>
      <c r="D27" s="24">
        <f>[1]FOR!I62</f>
        <v>30</v>
      </c>
      <c r="E27" s="25">
        <f>[1]FOR!J62</f>
        <v>0.73333333333333328</v>
      </c>
      <c r="F27" s="24"/>
    </row>
    <row r="28" spans="1:6" x14ac:dyDescent="0.25">
      <c r="A28" s="8" t="s">
        <v>8</v>
      </c>
      <c r="B28" s="24">
        <f>[1]ANR!B36</f>
        <v>64</v>
      </c>
      <c r="C28" s="24">
        <f>[1]ANR!C36</f>
        <v>27</v>
      </c>
      <c r="D28" s="24">
        <f>[1]ANR!D36</f>
        <v>91</v>
      </c>
      <c r="E28" s="25">
        <f>[1]ANR!E36</f>
        <v>0.70329670329670335</v>
      </c>
      <c r="F28" s="24"/>
    </row>
    <row r="29" spans="1:6" x14ac:dyDescent="0.25">
      <c r="A29" s="8" t="s">
        <v>10</v>
      </c>
      <c r="B29" s="24">
        <f>[1]FJR!F62</f>
        <v>33</v>
      </c>
      <c r="C29" s="24">
        <f>[1]FJR!G62</f>
        <v>18</v>
      </c>
      <c r="D29" s="24">
        <f>[1]FJR!H62</f>
        <v>51</v>
      </c>
      <c r="E29" s="25">
        <f>[1]FJR!I62</f>
        <v>0.6470588235294118</v>
      </c>
      <c r="F29" s="24"/>
    </row>
    <row r="30" spans="1:6" x14ac:dyDescent="0.25">
      <c r="A30" s="8" t="s">
        <v>26</v>
      </c>
      <c r="B30" s="24">
        <f>'[1]IRR 2011-2016'!B35</f>
        <v>50</v>
      </c>
      <c r="C30" s="24">
        <f>'[1]IRR 2011-2016'!C35</f>
        <v>28</v>
      </c>
      <c r="D30" s="24">
        <f>'[1]IRR 2011-2016'!D35</f>
        <v>78</v>
      </c>
      <c r="E30" s="25">
        <f>'[1]IRR 2011-2016'!E35</f>
        <v>0.64102564102564108</v>
      </c>
      <c r="F30" s="24"/>
    </row>
    <row r="31" spans="1:6" x14ac:dyDescent="0.25">
      <c r="A31" s="8" t="s">
        <v>11</v>
      </c>
      <c r="B31" s="24">
        <f>[1]MRN!F62</f>
        <v>115</v>
      </c>
      <c r="C31" s="24">
        <f>[1]MRN!G62</f>
        <v>89</v>
      </c>
      <c r="D31" s="24">
        <f>[1]MRN!H62</f>
        <v>204</v>
      </c>
      <c r="E31" s="25">
        <f>[1]MRN!I62</f>
        <v>0.56372549019607843</v>
      </c>
      <c r="F31" s="24"/>
    </row>
    <row r="32" spans="1:6" x14ac:dyDescent="0.25">
      <c r="A32" s="8" t="s">
        <v>13</v>
      </c>
      <c r="B32" s="24">
        <f>[1]UAR!F62</f>
        <v>50</v>
      </c>
      <c r="C32" s="24">
        <f>[1]UAR!G62</f>
        <v>27</v>
      </c>
      <c r="D32" s="24">
        <f>[1]UAR!H62</f>
        <v>77</v>
      </c>
      <c r="E32" s="25">
        <f>[1]UAR!I62</f>
        <v>0.64935064935064934</v>
      </c>
      <c r="F32" s="24"/>
    </row>
    <row r="33" spans="1:6" x14ac:dyDescent="0.25">
      <c r="A33" s="11" t="s">
        <v>14</v>
      </c>
      <c r="B33" s="24">
        <f>[1]UTN!F63</f>
        <v>4</v>
      </c>
      <c r="C33" s="24">
        <f>[1]UTN!G63</f>
        <v>1</v>
      </c>
      <c r="D33" s="24">
        <f>[1]UTN!H63</f>
        <v>5</v>
      </c>
      <c r="E33" s="25">
        <f>[1]UTN!I63</f>
        <v>0.8</v>
      </c>
      <c r="F33" s="24"/>
    </row>
    <row r="34" spans="1:6" x14ac:dyDescent="0.25">
      <c r="A34" s="14" t="s">
        <v>15</v>
      </c>
      <c r="B34" s="26">
        <f>[1]VEL!B40</f>
        <v>116</v>
      </c>
      <c r="C34" s="26">
        <f>[1]VEL!C40</f>
        <v>19</v>
      </c>
      <c r="D34" s="26">
        <f>[1]VEL!D40</f>
        <v>135</v>
      </c>
      <c r="E34" s="27">
        <f>[1]VEL!E40</f>
        <v>0.85925925925925928</v>
      </c>
      <c r="F34" s="26"/>
    </row>
    <row r="35" spans="1:6" x14ac:dyDescent="0.25">
      <c r="A35" s="28" t="s">
        <v>16</v>
      </c>
      <c r="B35" s="24">
        <f>SUM(B27:B34)</f>
        <v>454</v>
      </c>
      <c r="C35" s="24">
        <f t="shared" ref="C35:D35" si="2">SUM(C27:C34)</f>
        <v>217</v>
      </c>
      <c r="D35" s="24">
        <f t="shared" si="2"/>
        <v>671</v>
      </c>
      <c r="E35" s="25">
        <f>SUM(B35/D35)</f>
        <v>0.67660208643815201</v>
      </c>
    </row>
    <row r="37" spans="1:6" x14ac:dyDescent="0.25">
      <c r="A37" s="20" t="s">
        <v>29</v>
      </c>
      <c r="B37" s="21"/>
      <c r="C37" s="21"/>
      <c r="D37" s="21"/>
      <c r="E37" s="21"/>
      <c r="F37" s="21"/>
    </row>
    <row r="38" spans="1:6" ht="15.75" thickBot="1" x14ac:dyDescent="0.3">
      <c r="A38" s="22" t="s">
        <v>1</v>
      </c>
      <c r="B38" s="2" t="s">
        <v>19</v>
      </c>
      <c r="C38" s="23" t="s">
        <v>20</v>
      </c>
      <c r="D38" s="2" t="s">
        <v>21</v>
      </c>
      <c r="E38" s="2" t="s">
        <v>22</v>
      </c>
      <c r="F38" s="2"/>
    </row>
    <row r="39" spans="1:6" ht="15.75" thickTop="1" x14ac:dyDescent="0.25">
      <c r="A39" s="8" t="s">
        <v>7</v>
      </c>
      <c r="B39" s="24">
        <f>[1]FOR!M62</f>
        <v>7</v>
      </c>
      <c r="C39" s="24">
        <f>[1]FOR!N62</f>
        <v>3</v>
      </c>
      <c r="D39" s="24">
        <f>[1]FOR!O62</f>
        <v>10</v>
      </c>
      <c r="E39" s="25">
        <f>[1]FOR!P62</f>
        <v>0.7</v>
      </c>
      <c r="F39" s="24"/>
    </row>
    <row r="40" spans="1:6" x14ac:dyDescent="0.25">
      <c r="A40" s="8" t="s">
        <v>8</v>
      </c>
      <c r="B40" s="24">
        <f>[1]ANR!H36</f>
        <v>23</v>
      </c>
      <c r="C40" s="24">
        <f>[1]ANR!I36</f>
        <v>5</v>
      </c>
      <c r="D40" s="24">
        <f>[1]ANR!J36</f>
        <v>28</v>
      </c>
      <c r="E40" s="25">
        <f>[1]ANR!K36</f>
        <v>0.8214285714285714</v>
      </c>
      <c r="F40" s="24"/>
    </row>
    <row r="41" spans="1:6" x14ac:dyDescent="0.25">
      <c r="A41" s="8" t="s">
        <v>10</v>
      </c>
      <c r="B41" s="24">
        <f>[1]FJR!L62</f>
        <v>9</v>
      </c>
      <c r="C41" s="24">
        <f>[1]FJR!M62</f>
        <v>4</v>
      </c>
      <c r="D41" s="24">
        <f>[1]FJR!N62</f>
        <v>13</v>
      </c>
      <c r="E41" s="25">
        <f>[1]FJR!O62</f>
        <v>0.69230769230769229</v>
      </c>
      <c r="F41" s="24"/>
    </row>
    <row r="42" spans="1:6" x14ac:dyDescent="0.25">
      <c r="A42" s="8" t="s">
        <v>26</v>
      </c>
      <c r="B42" s="24">
        <f>'[1]IRR 2011-2016'!H35</f>
        <v>24</v>
      </c>
      <c r="C42" s="24">
        <f>'[1]IRR 2011-2016'!I35</f>
        <v>7</v>
      </c>
      <c r="D42" s="24">
        <f>'[1]IRR 2011-2016'!J35</f>
        <v>31</v>
      </c>
      <c r="E42" s="25">
        <f>'[1]IRR 2011-2016'!K35</f>
        <v>0.77419354838709675</v>
      </c>
      <c r="F42" s="24"/>
    </row>
    <row r="43" spans="1:6" x14ac:dyDescent="0.25">
      <c r="A43" s="8" t="s">
        <v>11</v>
      </c>
      <c r="B43" s="24">
        <f>[1]MRN!L62</f>
        <v>31</v>
      </c>
      <c r="C43" s="24">
        <f>[1]MRN!M62</f>
        <v>16</v>
      </c>
      <c r="D43" s="24">
        <f>[1]MRN!N62</f>
        <v>47</v>
      </c>
      <c r="E43" s="25">
        <f>[1]MRN!O62</f>
        <v>0.65957446808510634</v>
      </c>
      <c r="F43" s="24"/>
    </row>
    <row r="44" spans="1:6" x14ac:dyDescent="0.25">
      <c r="A44" s="8" t="s">
        <v>13</v>
      </c>
      <c r="B44" s="24">
        <f>[1]UAR!L62</f>
        <v>19</v>
      </c>
      <c r="C44" s="24">
        <f>[1]UAR!M62</f>
        <v>7</v>
      </c>
      <c r="D44" s="24">
        <f>[1]UAR!N62</f>
        <v>26</v>
      </c>
      <c r="E44" s="25">
        <f>[1]UAR!O62</f>
        <v>0.73076923076923073</v>
      </c>
      <c r="F44" s="24"/>
    </row>
    <row r="45" spans="1:6" x14ac:dyDescent="0.25">
      <c r="A45" s="11" t="s">
        <v>14</v>
      </c>
      <c r="B45" s="24">
        <f>[1]UTN!L63</f>
        <v>1</v>
      </c>
      <c r="C45" s="24">
        <f>[1]UTN!M63</f>
        <v>0</v>
      </c>
      <c r="D45" s="24">
        <f>[1]UTN!N63</f>
        <v>1</v>
      </c>
      <c r="E45" s="25">
        <f>[1]UTN!O63</f>
        <v>1</v>
      </c>
      <c r="F45" s="24"/>
    </row>
    <row r="46" spans="1:6" x14ac:dyDescent="0.25">
      <c r="A46" s="14" t="s">
        <v>15</v>
      </c>
      <c r="B46" s="26">
        <f>[1]VEL!H40</f>
        <v>30</v>
      </c>
      <c r="C46" s="26">
        <f>[1]VEL!I40</f>
        <v>5</v>
      </c>
      <c r="D46" s="26">
        <f>[1]VEL!J40</f>
        <v>35</v>
      </c>
      <c r="E46" s="27">
        <f>[1]VEL!K40</f>
        <v>0.8571428571428571</v>
      </c>
      <c r="F46" s="26"/>
    </row>
    <row r="47" spans="1:6" x14ac:dyDescent="0.25">
      <c r="A47" s="28" t="s">
        <v>16</v>
      </c>
      <c r="B47" s="24">
        <f>SUM(B39:B46)</f>
        <v>144</v>
      </c>
      <c r="C47" s="24">
        <f>SUM(C39:C46)</f>
        <v>47</v>
      </c>
      <c r="D47" s="24">
        <f>SUM(D39:D46)</f>
        <v>191</v>
      </c>
      <c r="E47" s="25">
        <f>SUM(B47/D47)</f>
        <v>0.75392670157068065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2016</vt:lpstr>
    </vt:vector>
  </TitlesOfParts>
  <Company>Advania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Hugrún R. Hjaltadóttir</dc:creator>
  <cp:lastModifiedBy>Þórir Hrafnsson</cp:lastModifiedBy>
  <dcterms:created xsi:type="dcterms:W3CDTF">2018-02-09T15:18:12Z</dcterms:created>
  <dcterms:modified xsi:type="dcterms:W3CDTF">2018-02-13T14:22:28Z</dcterms:modified>
</cp:coreProperties>
</file>