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9" sheetId="1" r:id="rId1"/>
    <sheet name="Sheet1" sheetId="2" r:id="rId2"/>
    <sheet name="Sheet2" sheetId="3" r:id="rId3"/>
    <sheet name="Sheet3" sheetId="4" r:id="rId4"/>
  </sheets>
  <definedNames>
    <definedName name="_xlnm.Print_Area" localSheetId="0">'Sheet9'!$A$1:$N$62</definedName>
  </definedNames>
  <calcPr fullCalcOnLoad="1"/>
</workbook>
</file>

<file path=xl/sharedStrings.xml><?xml version="1.0" encoding="utf-8"?>
<sst xmlns="http://schemas.openxmlformats.org/spreadsheetml/2006/main" count="70" uniqueCount="64">
  <si>
    <t>Núverandi húsnæði</t>
  </si>
  <si>
    <t>Breytingar á eldra húsnæði</t>
  </si>
  <si>
    <t>Nýbyggingar</t>
  </si>
  <si>
    <t>Samtals</t>
  </si>
  <si>
    <t>Sveitarfélag/ Skóli</t>
  </si>
  <si>
    <t>20% hlutfall af framkvæmdum</t>
  </si>
  <si>
    <t>Tillaga ráðgjafarn. að úthlutun</t>
  </si>
  <si>
    <t xml:space="preserve">Heildartillaga </t>
  </si>
  <si>
    <t>Reykjavíkurborg</t>
  </si>
  <si>
    <t xml:space="preserve">   Árbæjarskóli</t>
  </si>
  <si>
    <t xml:space="preserve">  Ártúnsskóli</t>
  </si>
  <si>
    <t xml:space="preserve">  Breiðagerðisskóli</t>
  </si>
  <si>
    <t xml:space="preserve">  Foldaskóli</t>
  </si>
  <si>
    <t xml:space="preserve">  Hamraskóli</t>
  </si>
  <si>
    <t xml:space="preserve">  Hliðaskóli</t>
  </si>
  <si>
    <t xml:space="preserve">  Hólabrekkuskóli</t>
  </si>
  <si>
    <t xml:space="preserve">  Klébergsskóli</t>
  </si>
  <si>
    <t xml:space="preserve">  Kirkjutúnsskóli</t>
  </si>
  <si>
    <t xml:space="preserve">  Korpúlfsstaðir</t>
  </si>
  <si>
    <t xml:space="preserve">  Langholtsskóli</t>
  </si>
  <si>
    <t xml:space="preserve">  Laugalækjarskóli</t>
  </si>
  <si>
    <t xml:space="preserve"> Laugarnesskóli</t>
  </si>
  <si>
    <t xml:space="preserve">   Melaskóli</t>
  </si>
  <si>
    <t xml:space="preserve">  Selásskóli</t>
  </si>
  <si>
    <t xml:space="preserve">   Seljaskóli</t>
  </si>
  <si>
    <t xml:space="preserve">   Vesturbæjarskóli</t>
  </si>
  <si>
    <t xml:space="preserve">  Víkurskóli</t>
  </si>
  <si>
    <t xml:space="preserve">  Vogaskóli</t>
  </si>
  <si>
    <t xml:space="preserve">  Færanlegar kennslust.*</t>
  </si>
  <si>
    <t xml:space="preserve">   Grunnsk. Grindav.</t>
  </si>
  <si>
    <t>Hafnarfjarðarkaupst.</t>
  </si>
  <si>
    <t xml:space="preserve">   Hvaleyrarskóli</t>
  </si>
  <si>
    <t xml:space="preserve">  Víðistaðaskóli</t>
  </si>
  <si>
    <t>Kópavogsbær</t>
  </si>
  <si>
    <t xml:space="preserve">  Hjallaskóli</t>
  </si>
  <si>
    <t xml:space="preserve">   Kársnesskóli</t>
  </si>
  <si>
    <t xml:space="preserve">   Kópavogsskóli</t>
  </si>
  <si>
    <t xml:space="preserve">  Lindaskóli</t>
  </si>
  <si>
    <t xml:space="preserve">  Salaskóli</t>
  </si>
  <si>
    <t xml:space="preserve">   Smáraskóli</t>
  </si>
  <si>
    <t xml:space="preserve">   Snælandsskóli</t>
  </si>
  <si>
    <t>Mosfellsbær</t>
  </si>
  <si>
    <t>Borgarbyggð</t>
  </si>
  <si>
    <t xml:space="preserve">  Grunnsk. Borgarness</t>
  </si>
  <si>
    <t>Ísafjarðarbær</t>
  </si>
  <si>
    <t xml:space="preserve">  Grunnsk.Ísafjarðar</t>
  </si>
  <si>
    <t xml:space="preserve">   Borgarhólsskóli</t>
  </si>
  <si>
    <t>Sveitarfél.Hornafjörður</t>
  </si>
  <si>
    <t>Sveitarfélagið Árborg</t>
  </si>
  <si>
    <t xml:space="preserve">  Nýr skóli</t>
  </si>
  <si>
    <t xml:space="preserve">   Sólvallaskóli</t>
  </si>
  <si>
    <t>SAMTALS</t>
  </si>
  <si>
    <t>Framkvæmdir 2004</t>
  </si>
  <si>
    <t xml:space="preserve">  Ingunnarskóli</t>
  </si>
  <si>
    <t xml:space="preserve">  Staðaskóli</t>
  </si>
  <si>
    <t xml:space="preserve">  Áslandsskóli</t>
  </si>
  <si>
    <t xml:space="preserve">  Vatnsendaskóli</t>
  </si>
  <si>
    <t xml:space="preserve">  Lágafellsskóli</t>
  </si>
  <si>
    <t xml:space="preserve">   Hafnar/Heppuskóli</t>
  </si>
  <si>
    <t>Austur-Hérað</t>
  </si>
  <si>
    <t xml:space="preserve">  Egilsstaðask./Eiðar</t>
  </si>
  <si>
    <t>Grindavíkurbær</t>
  </si>
  <si>
    <t>Húsavíkurbær</t>
  </si>
  <si>
    <t>Tillaga II. að úthlutun stofnframlaga á árinu 2004 vegna framkvæmda við grunnskóla sveitarfélaga með 2000 íbúa og þar yfir, skv. reglug. nr. 303/2003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</si>
</sst>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0.0"/>
    <numFmt numFmtId="181" formatCode="0.000"/>
    <numFmt numFmtId="182" formatCode="0.0000"/>
    <numFmt numFmtId="183" formatCode="0.00000"/>
    <numFmt numFmtId="184" formatCode="0.000000"/>
  </numFmts>
  <fonts count="13">
    <font>
      <sz val="10"/>
      <name val="Arial"/>
      <family val="0"/>
    </font>
    <font>
      <sz val="10"/>
      <name val="Geneva"/>
      <family val="0"/>
    </font>
    <font>
      <b/>
      <sz val="9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10"/>
      <color indexed="10"/>
      <name val="Geneva"/>
      <family val="0"/>
    </font>
    <font>
      <i/>
      <sz val="9"/>
      <name val="Geneva"/>
      <family val="0"/>
    </font>
    <font>
      <i/>
      <sz val="10"/>
      <name val="Geneva"/>
      <family val="0"/>
    </font>
    <font>
      <sz val="9"/>
      <color indexed="10"/>
      <name val="Geneva"/>
      <family val="0"/>
    </font>
    <font>
      <sz val="9"/>
      <name val="Genev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2" fillId="0" borderId="0" xfId="19" applyFont="1" applyAlignment="1">
      <alignment horizontal="centerContinuous"/>
      <protection/>
    </xf>
    <xf numFmtId="3" fontId="1" fillId="0" borderId="0" xfId="19" applyAlignment="1">
      <alignment horizontal="centerContinuous"/>
      <protection/>
    </xf>
    <xf numFmtId="3" fontId="3" fillId="0" borderId="0" xfId="19" applyFont="1" applyAlignment="1">
      <alignment horizontal="centerContinuous"/>
      <protection/>
    </xf>
    <xf numFmtId="3" fontId="1" fillId="0" borderId="0" xfId="19" applyFont="1" applyAlignment="1">
      <alignment horizontal="centerContinuous"/>
      <protection/>
    </xf>
    <xf numFmtId="3" fontId="1" fillId="0" borderId="0" xfId="19" applyNumberFormat="1" applyFont="1">
      <alignment/>
      <protection/>
    </xf>
    <xf numFmtId="3" fontId="1" fillId="0" borderId="0" xfId="19">
      <alignment/>
      <protection/>
    </xf>
    <xf numFmtId="3" fontId="1" fillId="0" borderId="1" xfId="19" applyBorder="1">
      <alignment/>
      <protection/>
    </xf>
    <xf numFmtId="3" fontId="3" fillId="0" borderId="1" xfId="19" applyFont="1" applyBorder="1" applyAlignment="1">
      <alignment horizontal="centerContinuous"/>
      <protection/>
    </xf>
    <xf numFmtId="3" fontId="4" fillId="0" borderId="1" xfId="19" applyFont="1" applyBorder="1" applyAlignment="1">
      <alignment horizontal="centerContinuous"/>
      <protection/>
    </xf>
    <xf numFmtId="3" fontId="5" fillId="0" borderId="1" xfId="19" applyFont="1" applyBorder="1" applyAlignment="1">
      <alignment horizontal="centerContinuous"/>
      <protection/>
    </xf>
    <xf numFmtId="3" fontId="1" fillId="0" borderId="1" xfId="19" applyBorder="1" applyAlignment="1">
      <alignment horizontal="centerContinuous"/>
      <protection/>
    </xf>
    <xf numFmtId="3" fontId="3" fillId="0" borderId="1" xfId="19" applyFont="1" applyBorder="1" applyAlignment="1">
      <alignment horizontal="center"/>
      <protection/>
    </xf>
    <xf numFmtId="3" fontId="1" fillId="0" borderId="1" xfId="19" applyBorder="1" applyAlignment="1">
      <alignment wrapText="1"/>
      <protection/>
    </xf>
    <xf numFmtId="3" fontId="6" fillId="0" borderId="1" xfId="19" applyFont="1" applyBorder="1" applyAlignment="1">
      <alignment horizontal="center" wrapText="1"/>
      <protection/>
    </xf>
    <xf numFmtId="3" fontId="6" fillId="0" borderId="2" xfId="19" applyFont="1" applyBorder="1" applyAlignment="1">
      <alignment horizontal="center" wrapText="1"/>
      <protection/>
    </xf>
    <xf numFmtId="3" fontId="1" fillId="0" borderId="1" xfId="19" applyBorder="1" applyAlignment="1">
      <alignment horizontal="center" wrapText="1"/>
      <protection/>
    </xf>
    <xf numFmtId="3" fontId="7" fillId="0" borderId="0" xfId="19" applyFont="1">
      <alignment/>
      <protection/>
    </xf>
    <xf numFmtId="3" fontId="7" fillId="0" borderId="0" xfId="19" applyNumberFormat="1" applyFont="1">
      <alignment/>
      <protection/>
    </xf>
    <xf numFmtId="3" fontId="7" fillId="0" borderId="3" xfId="19" applyNumberFormat="1" applyFont="1" applyBorder="1">
      <alignment/>
      <protection/>
    </xf>
    <xf numFmtId="3" fontId="8" fillId="0" borderId="0" xfId="19" applyFont="1">
      <alignment/>
      <protection/>
    </xf>
    <xf numFmtId="3" fontId="8" fillId="0" borderId="3" xfId="19" applyFont="1" applyBorder="1">
      <alignment/>
      <protection/>
    </xf>
    <xf numFmtId="3" fontId="8" fillId="0" borderId="0" xfId="19" applyNumberFormat="1" applyFont="1">
      <alignment/>
      <protection/>
    </xf>
    <xf numFmtId="3" fontId="8" fillId="0" borderId="3" xfId="19" applyNumberFormat="1" applyFont="1" applyBorder="1">
      <alignment/>
      <protection/>
    </xf>
    <xf numFmtId="3" fontId="9" fillId="0" borderId="0" xfId="19" applyFont="1">
      <alignment/>
      <protection/>
    </xf>
    <xf numFmtId="3" fontId="10" fillId="0" borderId="0" xfId="19" applyFont="1">
      <alignment/>
      <protection/>
    </xf>
    <xf numFmtId="3" fontId="10" fillId="0" borderId="0" xfId="19" applyNumberFormat="1" applyFont="1">
      <alignment/>
      <protection/>
    </xf>
    <xf numFmtId="3" fontId="11" fillId="0" borderId="0" xfId="19" applyFont="1">
      <alignment/>
      <protection/>
    </xf>
    <xf numFmtId="3" fontId="11" fillId="0" borderId="0" xfId="19" applyNumberFormat="1" applyFont="1">
      <alignment/>
      <protection/>
    </xf>
    <xf numFmtId="3" fontId="7" fillId="0" borderId="0" xfId="19" applyFont="1" applyBorder="1">
      <alignment/>
      <protection/>
    </xf>
    <xf numFmtId="1" fontId="7" fillId="0" borderId="0" xfId="19" applyNumberFormat="1" applyFont="1">
      <alignment/>
      <protection/>
    </xf>
    <xf numFmtId="1" fontId="8" fillId="0" borderId="0" xfId="19" applyNumberFormat="1" applyFont="1">
      <alignment/>
      <protection/>
    </xf>
    <xf numFmtId="3" fontId="8" fillId="0" borderId="0" xfId="19" applyFont="1" applyBorder="1">
      <alignment/>
      <protection/>
    </xf>
    <xf numFmtId="3" fontId="8" fillId="0" borderId="0" xfId="19" applyNumberFormat="1" applyFont="1" applyBorder="1">
      <alignment/>
      <protection/>
    </xf>
    <xf numFmtId="3" fontId="8" fillId="0" borderId="4" xfId="19" applyFont="1" applyBorder="1">
      <alignment/>
      <protection/>
    </xf>
    <xf numFmtId="3" fontId="8" fillId="0" borderId="4" xfId="19" applyNumberFormat="1" applyFont="1" applyBorder="1">
      <alignment/>
      <protection/>
    </xf>
    <xf numFmtId="3" fontId="8" fillId="0" borderId="5" xfId="19" applyNumberFormat="1" applyFont="1" applyBorder="1">
      <alignment/>
      <protection/>
    </xf>
    <xf numFmtId="3" fontId="11" fillId="0" borderId="0" xfId="19" applyFont="1" applyBorder="1">
      <alignment/>
      <protection/>
    </xf>
    <xf numFmtId="3" fontId="11" fillId="0" borderId="6" xfId="19" applyNumberFormat="1" applyFont="1" applyBorder="1">
      <alignment/>
      <protection/>
    </xf>
    <xf numFmtId="3" fontId="8" fillId="0" borderId="6" xfId="19" applyFont="1" applyBorder="1">
      <alignment/>
      <protection/>
    </xf>
    <xf numFmtId="3" fontId="11" fillId="0" borderId="7" xfId="19" applyFont="1" applyBorder="1">
      <alignment/>
      <protection/>
    </xf>
    <xf numFmtId="3" fontId="8" fillId="2" borderId="8" xfId="19" applyNumberFormat="1" applyFont="1" applyFill="1" applyBorder="1">
      <alignment/>
      <protection/>
    </xf>
    <xf numFmtId="3" fontId="1" fillId="0" borderId="0" xfId="19" applyNumberFormat="1">
      <alignment/>
      <protection/>
    </xf>
    <xf numFmtId="3" fontId="7" fillId="0" borderId="9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ill.  I að úthl. stofnframl. árið 2002 fleiri en 2000 íb.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6" customWidth="1"/>
    <col min="2" max="2" width="10.28125" style="6" customWidth="1"/>
    <col min="3" max="6" width="11.421875" style="6" customWidth="1"/>
    <col min="7" max="7" width="10.8515625" style="6" customWidth="1"/>
    <col min="8" max="8" width="12.7109375" style="6" customWidth="1"/>
    <col min="9" max="16384" width="11.421875" style="6" customWidth="1"/>
  </cols>
  <sheetData>
    <row r="1" spans="1:12" ht="12.75">
      <c r="A1" s="1" t="s">
        <v>63</v>
      </c>
      <c r="B1" s="2"/>
      <c r="C1" s="2"/>
      <c r="D1" s="2"/>
      <c r="E1" s="3"/>
      <c r="F1" s="3"/>
      <c r="G1" s="3"/>
      <c r="H1" s="2"/>
      <c r="I1" s="2"/>
      <c r="J1" s="2"/>
      <c r="K1" s="4"/>
      <c r="L1" s="5"/>
    </row>
    <row r="2" spans="1:11" ht="15.75">
      <c r="A2" s="7"/>
      <c r="B2" s="8" t="s">
        <v>0</v>
      </c>
      <c r="C2" s="9"/>
      <c r="D2" s="10"/>
      <c r="E2" s="8" t="s">
        <v>1</v>
      </c>
      <c r="F2" s="11"/>
      <c r="G2" s="11"/>
      <c r="H2" s="8" t="s">
        <v>2</v>
      </c>
      <c r="I2" s="8"/>
      <c r="J2" s="8"/>
      <c r="K2" s="12" t="s">
        <v>3</v>
      </c>
    </row>
    <row r="3" spans="1:12" ht="33.75">
      <c r="A3" s="13" t="s">
        <v>4</v>
      </c>
      <c r="B3" s="14" t="s">
        <v>52</v>
      </c>
      <c r="C3" s="14" t="s">
        <v>5</v>
      </c>
      <c r="D3" s="15" t="s">
        <v>6</v>
      </c>
      <c r="E3" s="14" t="s">
        <v>52</v>
      </c>
      <c r="F3" s="14" t="s">
        <v>5</v>
      </c>
      <c r="G3" s="15" t="s">
        <v>6</v>
      </c>
      <c r="H3" s="14" t="s">
        <v>52</v>
      </c>
      <c r="I3" s="14" t="s">
        <v>5</v>
      </c>
      <c r="J3" s="15" t="s">
        <v>6</v>
      </c>
      <c r="K3" s="14" t="s">
        <v>7</v>
      </c>
      <c r="L3" s="16"/>
    </row>
    <row r="4" spans="1:12" ht="12.75">
      <c r="A4" s="17" t="s">
        <v>8</v>
      </c>
      <c r="B4" s="18">
        <f aca="true" t="shared" si="0" ref="B4:J4">SUM(B5:B26)</f>
        <v>0</v>
      </c>
      <c r="C4" s="18">
        <f t="shared" si="0"/>
        <v>0</v>
      </c>
      <c r="D4" s="19">
        <f t="shared" si="0"/>
        <v>0</v>
      </c>
      <c r="E4" s="18">
        <f t="shared" si="0"/>
        <v>73000000</v>
      </c>
      <c r="F4" s="18">
        <f t="shared" si="0"/>
        <v>14600000</v>
      </c>
      <c r="G4" s="19">
        <f t="shared" si="0"/>
        <v>4356000</v>
      </c>
      <c r="H4" s="18">
        <f t="shared" si="0"/>
        <v>856000000</v>
      </c>
      <c r="I4" s="18">
        <f t="shared" si="0"/>
        <v>171200000</v>
      </c>
      <c r="J4" s="19">
        <f t="shared" si="0"/>
        <v>61166000</v>
      </c>
      <c r="K4" s="18">
        <f aca="true" t="shared" si="1" ref="K4:K26">SUM(D4+G4+J4)</f>
        <v>65522000</v>
      </c>
      <c r="L4" s="17">
        <f>SUM(K5:K26)</f>
        <v>65522000</v>
      </c>
    </row>
    <row r="5" spans="1:12" ht="12.75">
      <c r="A5" s="20" t="s">
        <v>9</v>
      </c>
      <c r="B5" s="20">
        <v>0</v>
      </c>
      <c r="C5" s="20">
        <f aca="true" t="shared" si="2" ref="C5:C28">+B5*20%</f>
        <v>0</v>
      </c>
      <c r="D5" s="21">
        <v>0</v>
      </c>
      <c r="E5" s="22">
        <v>0</v>
      </c>
      <c r="F5" s="20">
        <f aca="true" t="shared" si="3" ref="F5:F27">+E5*20%</f>
        <v>0</v>
      </c>
      <c r="G5" s="23">
        <v>274000</v>
      </c>
      <c r="H5" s="22">
        <v>10000000</v>
      </c>
      <c r="I5" s="20">
        <f aca="true" t="shared" si="4" ref="I5:I32">+H5*20%</f>
        <v>2000000</v>
      </c>
      <c r="J5" s="23">
        <v>0</v>
      </c>
      <c r="K5" s="22">
        <f t="shared" si="1"/>
        <v>274000</v>
      </c>
      <c r="L5" s="24"/>
    </row>
    <row r="6" spans="1:12" ht="12.75">
      <c r="A6" s="20" t="s">
        <v>10</v>
      </c>
      <c r="B6" s="20">
        <v>0</v>
      </c>
      <c r="C6" s="20">
        <f t="shared" si="2"/>
        <v>0</v>
      </c>
      <c r="D6" s="21">
        <v>0</v>
      </c>
      <c r="E6" s="22">
        <v>0</v>
      </c>
      <c r="F6" s="20">
        <f t="shared" si="3"/>
        <v>0</v>
      </c>
      <c r="G6" s="23">
        <v>3252000</v>
      </c>
      <c r="H6" s="22">
        <v>0</v>
      </c>
      <c r="I6" s="20">
        <f t="shared" si="4"/>
        <v>0</v>
      </c>
      <c r="J6" s="23">
        <v>0</v>
      </c>
      <c r="K6" s="22">
        <f t="shared" si="1"/>
        <v>3252000</v>
      </c>
      <c r="L6" s="24"/>
    </row>
    <row r="7" spans="1:12" ht="12.75">
      <c r="A7" s="20" t="s">
        <v>11</v>
      </c>
      <c r="B7" s="20">
        <v>0</v>
      </c>
      <c r="C7" s="20">
        <f t="shared" si="2"/>
        <v>0</v>
      </c>
      <c r="D7" s="21">
        <v>0</v>
      </c>
      <c r="E7" s="22">
        <v>0</v>
      </c>
      <c r="F7" s="20">
        <f t="shared" si="3"/>
        <v>0</v>
      </c>
      <c r="G7" s="23">
        <v>0</v>
      </c>
      <c r="H7" s="22">
        <v>70000000</v>
      </c>
      <c r="I7" s="20">
        <f t="shared" si="4"/>
        <v>14000000</v>
      </c>
      <c r="J7" s="23">
        <v>8974000</v>
      </c>
      <c r="K7" s="22">
        <f t="shared" si="1"/>
        <v>8974000</v>
      </c>
      <c r="L7" s="24"/>
    </row>
    <row r="8" spans="1:12" ht="12.75">
      <c r="A8" s="20" t="s">
        <v>12</v>
      </c>
      <c r="B8" s="20">
        <v>0</v>
      </c>
      <c r="C8" s="20">
        <f t="shared" si="2"/>
        <v>0</v>
      </c>
      <c r="D8" s="21">
        <v>0</v>
      </c>
      <c r="E8" s="22">
        <v>15000000</v>
      </c>
      <c r="F8" s="20">
        <f t="shared" si="3"/>
        <v>3000000</v>
      </c>
      <c r="G8" s="23">
        <v>0</v>
      </c>
      <c r="H8" s="22">
        <v>15000000</v>
      </c>
      <c r="I8" s="20">
        <f t="shared" si="4"/>
        <v>3000000</v>
      </c>
      <c r="J8" s="23">
        <v>0</v>
      </c>
      <c r="K8" s="22">
        <f t="shared" si="1"/>
        <v>0</v>
      </c>
      <c r="L8" s="24"/>
    </row>
    <row r="9" spans="1:12" ht="12.75">
      <c r="A9" s="20" t="s">
        <v>13</v>
      </c>
      <c r="B9" s="22">
        <v>0</v>
      </c>
      <c r="C9" s="20">
        <f t="shared" si="2"/>
        <v>0</v>
      </c>
      <c r="D9" s="21">
        <v>0</v>
      </c>
      <c r="E9" s="22">
        <v>0</v>
      </c>
      <c r="F9" s="20">
        <f t="shared" si="3"/>
        <v>0</v>
      </c>
      <c r="G9" s="23">
        <v>0</v>
      </c>
      <c r="H9" s="22">
        <v>10000000</v>
      </c>
      <c r="I9" s="20">
        <f t="shared" si="4"/>
        <v>2000000</v>
      </c>
      <c r="J9" s="23">
        <v>1116000</v>
      </c>
      <c r="K9" s="22">
        <f t="shared" si="1"/>
        <v>1116000</v>
      </c>
      <c r="L9" s="24"/>
    </row>
    <row r="10" spans="1:12" ht="12.75">
      <c r="A10" s="20" t="s">
        <v>14</v>
      </c>
      <c r="B10" s="22">
        <v>0</v>
      </c>
      <c r="C10" s="20">
        <f t="shared" si="2"/>
        <v>0</v>
      </c>
      <c r="D10" s="23">
        <v>0</v>
      </c>
      <c r="E10" s="22">
        <v>10000000</v>
      </c>
      <c r="F10" s="20">
        <f t="shared" si="3"/>
        <v>2000000</v>
      </c>
      <c r="G10" s="23">
        <v>0</v>
      </c>
      <c r="H10" s="22">
        <v>0</v>
      </c>
      <c r="I10" s="20">
        <f t="shared" si="4"/>
        <v>0</v>
      </c>
      <c r="J10" s="23">
        <v>7169000</v>
      </c>
      <c r="K10" s="22">
        <f t="shared" si="1"/>
        <v>7169000</v>
      </c>
      <c r="L10" s="24"/>
    </row>
    <row r="11" spans="1:12" ht="12.75">
      <c r="A11" s="20" t="s">
        <v>15</v>
      </c>
      <c r="B11" s="22">
        <v>0</v>
      </c>
      <c r="C11" s="20">
        <f t="shared" si="2"/>
        <v>0</v>
      </c>
      <c r="D11" s="23">
        <v>0</v>
      </c>
      <c r="E11" s="22">
        <v>0</v>
      </c>
      <c r="F11" s="20">
        <f t="shared" si="3"/>
        <v>0</v>
      </c>
      <c r="G11" s="23">
        <v>0</v>
      </c>
      <c r="H11" s="22">
        <v>0</v>
      </c>
      <c r="I11" s="20">
        <v>0</v>
      </c>
      <c r="J11" s="23">
        <v>984000</v>
      </c>
      <c r="K11" s="22">
        <f t="shared" si="1"/>
        <v>984000</v>
      </c>
      <c r="L11" s="24"/>
    </row>
    <row r="12" spans="1:12" ht="12.75">
      <c r="A12" s="20" t="s">
        <v>53</v>
      </c>
      <c r="B12" s="22">
        <v>0</v>
      </c>
      <c r="C12" s="20">
        <f t="shared" si="2"/>
        <v>0</v>
      </c>
      <c r="D12" s="23">
        <v>0</v>
      </c>
      <c r="E12" s="22">
        <v>0</v>
      </c>
      <c r="F12" s="20">
        <f t="shared" si="3"/>
        <v>0</v>
      </c>
      <c r="G12" s="23">
        <v>0</v>
      </c>
      <c r="H12" s="22">
        <v>300000000</v>
      </c>
      <c r="I12" s="20">
        <f t="shared" si="4"/>
        <v>60000000</v>
      </c>
      <c r="J12" s="23">
        <v>30000000</v>
      </c>
      <c r="K12" s="22">
        <f t="shared" si="1"/>
        <v>30000000</v>
      </c>
      <c r="L12" s="24"/>
    </row>
    <row r="13" spans="1:12" ht="12.75">
      <c r="A13" s="20" t="s">
        <v>16</v>
      </c>
      <c r="B13" s="22">
        <v>0</v>
      </c>
      <c r="C13" s="20">
        <f t="shared" si="2"/>
        <v>0</v>
      </c>
      <c r="D13" s="23">
        <v>0</v>
      </c>
      <c r="E13" s="22">
        <v>8000000</v>
      </c>
      <c r="F13" s="20">
        <f t="shared" si="3"/>
        <v>1600000</v>
      </c>
      <c r="G13" s="23">
        <v>0</v>
      </c>
      <c r="H13" s="22">
        <v>2000000</v>
      </c>
      <c r="I13" s="20">
        <f t="shared" si="4"/>
        <v>400000</v>
      </c>
      <c r="J13" s="23">
        <v>966000</v>
      </c>
      <c r="K13" s="22">
        <f t="shared" si="1"/>
        <v>966000</v>
      </c>
      <c r="L13" s="24"/>
    </row>
    <row r="14" spans="1:12" ht="12.75">
      <c r="A14" s="20" t="s">
        <v>17</v>
      </c>
      <c r="B14" s="22">
        <v>0</v>
      </c>
      <c r="C14" s="20">
        <f t="shared" si="2"/>
        <v>0</v>
      </c>
      <c r="D14" s="23">
        <v>0</v>
      </c>
      <c r="E14" s="22">
        <v>0</v>
      </c>
      <c r="F14" s="20">
        <f t="shared" si="3"/>
        <v>0</v>
      </c>
      <c r="G14" s="23">
        <v>0</v>
      </c>
      <c r="H14" s="22">
        <v>0</v>
      </c>
      <c r="I14" s="20">
        <f t="shared" si="4"/>
        <v>0</v>
      </c>
      <c r="J14" s="23">
        <v>0</v>
      </c>
      <c r="K14" s="22">
        <f t="shared" si="1"/>
        <v>0</v>
      </c>
      <c r="L14" s="24"/>
    </row>
    <row r="15" spans="1:12" ht="12.75">
      <c r="A15" s="20" t="s">
        <v>18</v>
      </c>
      <c r="B15" s="22">
        <v>0</v>
      </c>
      <c r="C15" s="20">
        <f t="shared" si="2"/>
        <v>0</v>
      </c>
      <c r="D15" s="23">
        <v>0</v>
      </c>
      <c r="E15" s="22">
        <v>2000000</v>
      </c>
      <c r="F15" s="20">
        <f t="shared" si="3"/>
        <v>400000</v>
      </c>
      <c r="G15" s="23">
        <v>830000</v>
      </c>
      <c r="H15" s="22">
        <v>0</v>
      </c>
      <c r="I15" s="20">
        <f t="shared" si="4"/>
        <v>0</v>
      </c>
      <c r="J15" s="23">
        <v>0</v>
      </c>
      <c r="K15" s="22">
        <f t="shared" si="1"/>
        <v>830000</v>
      </c>
      <c r="L15" s="24"/>
    </row>
    <row r="16" spans="1:12" ht="12.75">
      <c r="A16" s="20" t="s">
        <v>19</v>
      </c>
      <c r="B16" s="22">
        <v>0</v>
      </c>
      <c r="C16" s="20">
        <f t="shared" si="2"/>
        <v>0</v>
      </c>
      <c r="D16" s="23">
        <v>0</v>
      </c>
      <c r="E16" s="22">
        <v>20000000</v>
      </c>
      <c r="F16" s="20">
        <f t="shared" si="3"/>
        <v>4000000</v>
      </c>
      <c r="G16" s="23">
        <v>0</v>
      </c>
      <c r="H16" s="22">
        <v>80000000</v>
      </c>
      <c r="I16" s="20">
        <f t="shared" si="4"/>
        <v>16000000</v>
      </c>
      <c r="J16" s="23">
        <v>8568000</v>
      </c>
      <c r="K16" s="22">
        <f t="shared" si="1"/>
        <v>8568000</v>
      </c>
      <c r="L16" s="24"/>
    </row>
    <row r="17" spans="1:12" ht="12.75">
      <c r="A17" s="20" t="s">
        <v>20</v>
      </c>
      <c r="B17" s="22">
        <v>0</v>
      </c>
      <c r="C17" s="20">
        <f t="shared" si="2"/>
        <v>0</v>
      </c>
      <c r="D17" s="23">
        <v>0</v>
      </c>
      <c r="E17" s="22">
        <v>18000000</v>
      </c>
      <c r="F17" s="20">
        <f t="shared" si="3"/>
        <v>3600000</v>
      </c>
      <c r="G17" s="23">
        <v>0</v>
      </c>
      <c r="H17" s="22">
        <v>32000000</v>
      </c>
      <c r="I17" s="20">
        <f t="shared" si="4"/>
        <v>6400000</v>
      </c>
      <c r="J17" s="23">
        <v>798000</v>
      </c>
      <c r="K17" s="22">
        <f t="shared" si="1"/>
        <v>798000</v>
      </c>
      <c r="L17" s="24"/>
    </row>
    <row r="18" spans="1:12" ht="12.75">
      <c r="A18" s="20" t="s">
        <v>21</v>
      </c>
      <c r="B18" s="22">
        <v>0</v>
      </c>
      <c r="C18" s="20">
        <f t="shared" si="2"/>
        <v>0</v>
      </c>
      <c r="D18" s="23">
        <v>0</v>
      </c>
      <c r="E18" s="22">
        <v>0</v>
      </c>
      <c r="F18" s="20">
        <f t="shared" si="3"/>
        <v>0</v>
      </c>
      <c r="G18" s="23">
        <v>0</v>
      </c>
      <c r="H18" s="22">
        <v>85000000</v>
      </c>
      <c r="I18" s="20">
        <f t="shared" si="4"/>
        <v>17000000</v>
      </c>
      <c r="J18" s="23">
        <v>0</v>
      </c>
      <c r="K18" s="22">
        <f t="shared" si="1"/>
        <v>0</v>
      </c>
      <c r="L18" s="24"/>
    </row>
    <row r="19" spans="1:12" ht="12.75">
      <c r="A19" s="20" t="s">
        <v>22</v>
      </c>
      <c r="B19" s="22">
        <v>0</v>
      </c>
      <c r="C19" s="20">
        <f t="shared" si="2"/>
        <v>0</v>
      </c>
      <c r="D19" s="23">
        <v>0</v>
      </c>
      <c r="E19" s="22">
        <v>0</v>
      </c>
      <c r="F19" s="20">
        <f t="shared" si="3"/>
        <v>0</v>
      </c>
      <c r="G19" s="23">
        <v>0</v>
      </c>
      <c r="H19" s="22">
        <v>5000000</v>
      </c>
      <c r="I19" s="20">
        <f t="shared" si="4"/>
        <v>1000000</v>
      </c>
      <c r="J19" s="23">
        <v>0</v>
      </c>
      <c r="K19" s="22">
        <f t="shared" si="1"/>
        <v>0</v>
      </c>
      <c r="L19" s="24"/>
    </row>
    <row r="20" spans="1:12" ht="12.75">
      <c r="A20" s="20" t="s">
        <v>23</v>
      </c>
      <c r="B20" s="22">
        <v>0</v>
      </c>
      <c r="C20" s="20">
        <f t="shared" si="2"/>
        <v>0</v>
      </c>
      <c r="D20" s="23">
        <v>0</v>
      </c>
      <c r="E20" s="22">
        <v>0</v>
      </c>
      <c r="F20" s="20">
        <f t="shared" si="3"/>
        <v>0</v>
      </c>
      <c r="G20" s="23">
        <v>0</v>
      </c>
      <c r="H20" s="22">
        <v>0</v>
      </c>
      <c r="I20" s="20">
        <f t="shared" si="4"/>
        <v>0</v>
      </c>
      <c r="J20" s="23">
        <v>0</v>
      </c>
      <c r="K20" s="22">
        <f t="shared" si="1"/>
        <v>0</v>
      </c>
      <c r="L20" s="24"/>
    </row>
    <row r="21" spans="1:12" ht="12.75">
      <c r="A21" s="20" t="s">
        <v>24</v>
      </c>
      <c r="B21" s="22">
        <v>0</v>
      </c>
      <c r="C21" s="20">
        <f t="shared" si="2"/>
        <v>0</v>
      </c>
      <c r="D21" s="23">
        <v>0</v>
      </c>
      <c r="E21" s="22">
        <v>0</v>
      </c>
      <c r="F21" s="20">
        <f t="shared" si="3"/>
        <v>0</v>
      </c>
      <c r="G21" s="23">
        <v>0</v>
      </c>
      <c r="H21" s="22">
        <v>17000000</v>
      </c>
      <c r="I21" s="20">
        <f t="shared" si="4"/>
        <v>3400000</v>
      </c>
      <c r="J21" s="23">
        <v>0</v>
      </c>
      <c r="K21" s="22">
        <f t="shared" si="1"/>
        <v>0</v>
      </c>
      <c r="L21" s="24"/>
    </row>
    <row r="22" spans="1:12" ht="12.75">
      <c r="A22" s="20" t="s">
        <v>54</v>
      </c>
      <c r="B22" s="22">
        <v>0</v>
      </c>
      <c r="C22" s="20">
        <v>0</v>
      </c>
      <c r="D22" s="23">
        <v>0</v>
      </c>
      <c r="E22" s="22">
        <v>0</v>
      </c>
      <c r="F22" s="20">
        <f t="shared" si="3"/>
        <v>0</v>
      </c>
      <c r="G22" s="23">
        <v>0</v>
      </c>
      <c r="H22" s="22">
        <v>173000000</v>
      </c>
      <c r="I22" s="20">
        <f t="shared" si="4"/>
        <v>34600000</v>
      </c>
      <c r="J22" s="23">
        <v>0</v>
      </c>
      <c r="K22" s="22">
        <f t="shared" si="1"/>
        <v>0</v>
      </c>
      <c r="L22" s="24"/>
    </row>
    <row r="23" spans="1:12" ht="12.75">
      <c r="A23" s="20" t="s">
        <v>25</v>
      </c>
      <c r="B23" s="22">
        <v>0</v>
      </c>
      <c r="C23" s="20">
        <f t="shared" si="2"/>
        <v>0</v>
      </c>
      <c r="D23" s="23">
        <v>0</v>
      </c>
      <c r="E23" s="22">
        <v>0</v>
      </c>
      <c r="F23" s="20">
        <f t="shared" si="3"/>
        <v>0</v>
      </c>
      <c r="G23" s="23">
        <v>0</v>
      </c>
      <c r="H23" s="22">
        <v>2000000</v>
      </c>
      <c r="I23" s="20">
        <f t="shared" si="4"/>
        <v>400000</v>
      </c>
      <c r="J23" s="23">
        <v>250000</v>
      </c>
      <c r="K23" s="22">
        <f t="shared" si="1"/>
        <v>250000</v>
      </c>
      <c r="L23" s="24"/>
    </row>
    <row r="24" spans="1:12" ht="12.75">
      <c r="A24" s="20" t="s">
        <v>26</v>
      </c>
      <c r="B24" s="22">
        <v>0</v>
      </c>
      <c r="C24" s="20">
        <f t="shared" si="2"/>
        <v>0</v>
      </c>
      <c r="D24" s="23">
        <v>0</v>
      </c>
      <c r="E24" s="22">
        <v>0</v>
      </c>
      <c r="F24" s="20">
        <f t="shared" si="3"/>
        <v>0</v>
      </c>
      <c r="G24" s="23">
        <v>0</v>
      </c>
      <c r="H24" s="22">
        <v>15000000</v>
      </c>
      <c r="I24" s="20">
        <f t="shared" si="4"/>
        <v>3000000</v>
      </c>
      <c r="J24" s="23">
        <v>0</v>
      </c>
      <c r="K24" s="22">
        <f t="shared" si="1"/>
        <v>0</v>
      </c>
      <c r="L24" s="24"/>
    </row>
    <row r="25" spans="1:12" ht="12.75">
      <c r="A25" s="20" t="s">
        <v>27</v>
      </c>
      <c r="B25" s="22">
        <v>0</v>
      </c>
      <c r="C25" s="20">
        <f t="shared" si="2"/>
        <v>0</v>
      </c>
      <c r="D25" s="23">
        <v>0</v>
      </c>
      <c r="E25" s="22">
        <v>0</v>
      </c>
      <c r="F25" s="20">
        <f t="shared" si="3"/>
        <v>0</v>
      </c>
      <c r="G25" s="23">
        <v>0</v>
      </c>
      <c r="H25" s="22">
        <v>10000000</v>
      </c>
      <c r="I25" s="20">
        <f t="shared" si="4"/>
        <v>2000000</v>
      </c>
      <c r="J25" s="23">
        <v>2341000</v>
      </c>
      <c r="K25" s="22">
        <f t="shared" si="1"/>
        <v>2341000</v>
      </c>
      <c r="L25" s="24"/>
    </row>
    <row r="26" spans="1:12" ht="12.75">
      <c r="A26" s="20" t="s">
        <v>28</v>
      </c>
      <c r="B26" s="22">
        <v>0</v>
      </c>
      <c r="C26" s="20">
        <f t="shared" si="2"/>
        <v>0</v>
      </c>
      <c r="D26" s="23">
        <v>0</v>
      </c>
      <c r="E26" s="22">
        <v>0</v>
      </c>
      <c r="F26" s="20">
        <f t="shared" si="3"/>
        <v>0</v>
      </c>
      <c r="G26" s="23">
        <v>0</v>
      </c>
      <c r="H26" s="22">
        <v>30000000</v>
      </c>
      <c r="I26" s="20">
        <f t="shared" si="4"/>
        <v>6000000</v>
      </c>
      <c r="J26" s="23">
        <v>0</v>
      </c>
      <c r="K26" s="22">
        <f t="shared" si="1"/>
        <v>0</v>
      </c>
      <c r="L26" s="24"/>
    </row>
    <row r="27" spans="1:12" ht="12.75">
      <c r="A27" s="17" t="s">
        <v>61</v>
      </c>
      <c r="B27" s="18">
        <f>SUM(B28)</f>
        <v>0</v>
      </c>
      <c r="C27" s="25">
        <f t="shared" si="2"/>
        <v>0</v>
      </c>
      <c r="D27" s="19">
        <f>SUM(D28)</f>
        <v>0</v>
      </c>
      <c r="E27" s="26">
        <f>E28</f>
        <v>0</v>
      </c>
      <c r="F27" s="25">
        <f t="shared" si="3"/>
        <v>0</v>
      </c>
      <c r="G27" s="19">
        <f>SUM(G28:G28)</f>
        <v>0</v>
      </c>
      <c r="H27" s="18">
        <f>SUM(H28)</f>
        <v>0</v>
      </c>
      <c r="I27" s="25">
        <f t="shared" si="4"/>
        <v>0</v>
      </c>
      <c r="J27" s="19">
        <f>SUM(J28)</f>
        <v>4170000</v>
      </c>
      <c r="K27" s="18">
        <f aca="true" t="shared" si="5" ref="K27:K42">SUM(D27+G27+J27)</f>
        <v>4170000</v>
      </c>
      <c r="L27" s="17">
        <f>K27</f>
        <v>4170000</v>
      </c>
    </row>
    <row r="28" spans="1:12" ht="12.75">
      <c r="A28" s="20" t="s">
        <v>29</v>
      </c>
      <c r="B28" s="22">
        <v>0</v>
      </c>
      <c r="C28" s="20">
        <f t="shared" si="2"/>
        <v>0</v>
      </c>
      <c r="D28" s="23">
        <v>0</v>
      </c>
      <c r="E28" s="22">
        <v>0</v>
      </c>
      <c r="F28" s="20">
        <v>0</v>
      </c>
      <c r="G28" s="23">
        <v>0</v>
      </c>
      <c r="H28" s="22">
        <v>0</v>
      </c>
      <c r="I28" s="20">
        <v>0</v>
      </c>
      <c r="J28" s="23">
        <v>4170000</v>
      </c>
      <c r="K28" s="22">
        <f t="shared" si="5"/>
        <v>4170000</v>
      </c>
      <c r="L28" s="20"/>
    </row>
    <row r="29" spans="1:12" ht="12.75">
      <c r="A29" s="17" t="s">
        <v>30</v>
      </c>
      <c r="B29" s="18">
        <f>SUM(B30:B32)</f>
        <v>0</v>
      </c>
      <c r="C29" s="17">
        <f>+B29*20%</f>
        <v>0</v>
      </c>
      <c r="D29" s="19">
        <f>SUM(D30:D32)</f>
        <v>0</v>
      </c>
      <c r="E29" s="18">
        <f>SUM(E30:E32)</f>
        <v>0</v>
      </c>
      <c r="F29" s="25">
        <f aca="true" t="shared" si="6" ref="F29:F43">+E29*20%</f>
        <v>0</v>
      </c>
      <c r="G29" s="19">
        <f>SUM(G30:G32)</f>
        <v>0</v>
      </c>
      <c r="H29" s="18">
        <f>SUM(H30:H32)</f>
        <v>420000000</v>
      </c>
      <c r="I29" s="17">
        <f t="shared" si="4"/>
        <v>84000000</v>
      </c>
      <c r="J29" s="19">
        <f>SUM(J30:J32)</f>
        <v>65000000</v>
      </c>
      <c r="K29" s="18">
        <f t="shared" si="5"/>
        <v>65000000</v>
      </c>
      <c r="L29" s="17">
        <f>SUM(K30:K32)</f>
        <v>65000000</v>
      </c>
    </row>
    <row r="30" spans="1:12" ht="12.75">
      <c r="A30" s="17" t="s">
        <v>55</v>
      </c>
      <c r="B30" s="22">
        <v>0</v>
      </c>
      <c r="C30" s="20">
        <f>+B30*20%</f>
        <v>0</v>
      </c>
      <c r="D30" s="23">
        <v>0</v>
      </c>
      <c r="E30" s="22">
        <v>0</v>
      </c>
      <c r="F30" s="20">
        <f t="shared" si="6"/>
        <v>0</v>
      </c>
      <c r="G30" s="23">
        <v>0</v>
      </c>
      <c r="H30" s="22">
        <v>0</v>
      </c>
      <c r="I30" s="20">
        <v>0</v>
      </c>
      <c r="J30" s="23">
        <v>65000000</v>
      </c>
      <c r="K30" s="22">
        <f t="shared" si="5"/>
        <v>65000000</v>
      </c>
      <c r="L30" s="17"/>
    </row>
    <row r="31" spans="1:12" ht="12.75">
      <c r="A31" s="20" t="s">
        <v>31</v>
      </c>
      <c r="B31" s="22">
        <v>0</v>
      </c>
      <c r="C31" s="20">
        <f>+B31*20%</f>
        <v>0</v>
      </c>
      <c r="D31" s="23">
        <v>0</v>
      </c>
      <c r="E31" s="22">
        <v>0</v>
      </c>
      <c r="F31" s="20">
        <f t="shared" si="6"/>
        <v>0</v>
      </c>
      <c r="G31" s="23">
        <v>0</v>
      </c>
      <c r="H31" s="22">
        <v>0</v>
      </c>
      <c r="I31" s="20">
        <f t="shared" si="4"/>
        <v>0</v>
      </c>
      <c r="J31" s="23">
        <v>0</v>
      </c>
      <c r="K31" s="22">
        <f t="shared" si="5"/>
        <v>0</v>
      </c>
      <c r="L31" s="20"/>
    </row>
    <row r="32" spans="1:12" ht="12.75">
      <c r="A32" s="20" t="s">
        <v>32</v>
      </c>
      <c r="B32" s="22">
        <v>0</v>
      </c>
      <c r="C32" s="20">
        <f>+B32*20%</f>
        <v>0</v>
      </c>
      <c r="D32" s="23">
        <v>0</v>
      </c>
      <c r="E32" s="22">
        <v>0</v>
      </c>
      <c r="F32" s="20">
        <f t="shared" si="6"/>
        <v>0</v>
      </c>
      <c r="G32" s="23">
        <v>0</v>
      </c>
      <c r="H32" s="22">
        <v>420000000</v>
      </c>
      <c r="I32" s="20">
        <f t="shared" si="4"/>
        <v>84000000</v>
      </c>
      <c r="J32" s="23">
        <v>0</v>
      </c>
      <c r="K32" s="22">
        <f t="shared" si="5"/>
        <v>0</v>
      </c>
      <c r="L32" s="20"/>
    </row>
    <row r="33" spans="1:12" ht="12.75">
      <c r="A33" s="17" t="s">
        <v>33</v>
      </c>
      <c r="B33" s="18">
        <f>SUM(B34:B40)</f>
        <v>0</v>
      </c>
      <c r="C33" s="17">
        <f aca="true" t="shared" si="7" ref="C33:C43">+B33*20%</f>
        <v>0</v>
      </c>
      <c r="D33" s="19">
        <f>SUM(D34:D40)</f>
        <v>0</v>
      </c>
      <c r="E33" s="18">
        <f>SUM(E34:E40)</f>
        <v>0</v>
      </c>
      <c r="F33" s="17">
        <f t="shared" si="6"/>
        <v>0</v>
      </c>
      <c r="G33" s="19">
        <f>SUM(G34:G40)</f>
        <v>0</v>
      </c>
      <c r="H33" s="18">
        <f>SUM(H34:H40)</f>
        <v>478700000</v>
      </c>
      <c r="I33" s="17">
        <f aca="true" t="shared" si="8" ref="I33:I43">+H33*20%</f>
        <v>95740000</v>
      </c>
      <c r="J33" s="19">
        <f>SUM(J34:J40)</f>
        <v>40000000</v>
      </c>
      <c r="K33" s="18">
        <f t="shared" si="5"/>
        <v>40000000</v>
      </c>
      <c r="L33" s="17">
        <f>SUM(K34:K40)</f>
        <v>40000000</v>
      </c>
    </row>
    <row r="34" spans="1:12" ht="12.75">
      <c r="A34" s="20" t="s">
        <v>34</v>
      </c>
      <c r="B34" s="22">
        <v>0</v>
      </c>
      <c r="C34" s="20">
        <f t="shared" si="7"/>
        <v>0</v>
      </c>
      <c r="D34" s="23">
        <v>0</v>
      </c>
      <c r="E34" s="22">
        <v>0</v>
      </c>
      <c r="F34" s="20">
        <f t="shared" si="6"/>
        <v>0</v>
      </c>
      <c r="G34" s="23">
        <v>0</v>
      </c>
      <c r="H34" s="22">
        <v>120000000</v>
      </c>
      <c r="I34" s="20">
        <f t="shared" si="8"/>
        <v>24000000</v>
      </c>
      <c r="J34" s="23">
        <v>0</v>
      </c>
      <c r="K34" s="28">
        <f t="shared" si="5"/>
        <v>0</v>
      </c>
      <c r="L34" s="20"/>
    </row>
    <row r="35" spans="1:12" ht="12.75">
      <c r="A35" s="20" t="s">
        <v>35</v>
      </c>
      <c r="B35" s="22">
        <v>0</v>
      </c>
      <c r="C35" s="20">
        <f t="shared" si="7"/>
        <v>0</v>
      </c>
      <c r="D35" s="23">
        <v>0</v>
      </c>
      <c r="E35" s="22">
        <v>0</v>
      </c>
      <c r="F35" s="20">
        <f t="shared" si="6"/>
        <v>0</v>
      </c>
      <c r="G35" s="23">
        <v>0</v>
      </c>
      <c r="H35" s="22">
        <v>0</v>
      </c>
      <c r="I35" s="20">
        <f t="shared" si="8"/>
        <v>0</v>
      </c>
      <c r="J35" s="23">
        <v>0</v>
      </c>
      <c r="K35" s="22">
        <f t="shared" si="5"/>
        <v>0</v>
      </c>
      <c r="L35" s="20"/>
    </row>
    <row r="36" spans="1:12" ht="12.75">
      <c r="A36" s="20" t="s">
        <v>36</v>
      </c>
      <c r="B36" s="22">
        <v>0</v>
      </c>
      <c r="C36" s="20">
        <f t="shared" si="7"/>
        <v>0</v>
      </c>
      <c r="D36" s="23">
        <v>0</v>
      </c>
      <c r="E36" s="22">
        <v>0</v>
      </c>
      <c r="F36" s="20">
        <f t="shared" si="6"/>
        <v>0</v>
      </c>
      <c r="G36" s="23">
        <v>0</v>
      </c>
      <c r="H36" s="22">
        <v>0</v>
      </c>
      <c r="I36" s="20">
        <f t="shared" si="8"/>
        <v>0</v>
      </c>
      <c r="J36" s="23">
        <v>0</v>
      </c>
      <c r="K36" s="22">
        <f t="shared" si="5"/>
        <v>0</v>
      </c>
      <c r="L36" s="20"/>
    </row>
    <row r="37" spans="1:12" ht="12.75">
      <c r="A37" s="20" t="s">
        <v>37</v>
      </c>
      <c r="B37" s="22">
        <v>0</v>
      </c>
      <c r="C37" s="20">
        <f t="shared" si="7"/>
        <v>0</v>
      </c>
      <c r="D37" s="23">
        <v>0</v>
      </c>
      <c r="E37" s="22">
        <v>0</v>
      </c>
      <c r="F37" s="20">
        <f t="shared" si="6"/>
        <v>0</v>
      </c>
      <c r="G37" s="23">
        <v>0</v>
      </c>
      <c r="H37" s="22">
        <v>22700000</v>
      </c>
      <c r="I37" s="20">
        <f t="shared" si="8"/>
        <v>4540000</v>
      </c>
      <c r="J37" s="23">
        <v>0</v>
      </c>
      <c r="K37" s="22">
        <f t="shared" si="5"/>
        <v>0</v>
      </c>
      <c r="L37" s="20"/>
    </row>
    <row r="38" spans="1:12" ht="12.75">
      <c r="A38" s="20" t="s">
        <v>38</v>
      </c>
      <c r="B38" s="22">
        <v>0</v>
      </c>
      <c r="C38" s="20">
        <f t="shared" si="7"/>
        <v>0</v>
      </c>
      <c r="D38" s="23">
        <v>0</v>
      </c>
      <c r="E38" s="22">
        <v>0</v>
      </c>
      <c r="F38" s="20">
        <f t="shared" si="6"/>
        <v>0</v>
      </c>
      <c r="G38" s="23">
        <v>0</v>
      </c>
      <c r="H38" s="22">
        <v>336000000</v>
      </c>
      <c r="I38" s="20">
        <f t="shared" si="8"/>
        <v>67200000</v>
      </c>
      <c r="J38" s="23">
        <v>40000000</v>
      </c>
      <c r="K38" s="22">
        <f t="shared" si="5"/>
        <v>40000000</v>
      </c>
      <c r="L38" s="20"/>
    </row>
    <row r="39" spans="1:12" ht="12.75">
      <c r="A39" s="20" t="s">
        <v>39</v>
      </c>
      <c r="B39" s="22">
        <v>0</v>
      </c>
      <c r="C39" s="20">
        <f t="shared" si="7"/>
        <v>0</v>
      </c>
      <c r="D39" s="23">
        <v>0</v>
      </c>
      <c r="E39" s="22">
        <v>0</v>
      </c>
      <c r="F39" s="20">
        <f t="shared" si="6"/>
        <v>0</v>
      </c>
      <c r="G39" s="23">
        <v>0</v>
      </c>
      <c r="H39" s="22">
        <v>0</v>
      </c>
      <c r="I39" s="20">
        <f t="shared" si="8"/>
        <v>0</v>
      </c>
      <c r="J39" s="23">
        <v>0</v>
      </c>
      <c r="K39" s="22">
        <f t="shared" si="5"/>
        <v>0</v>
      </c>
      <c r="L39" s="20"/>
    </row>
    <row r="40" spans="1:12" ht="12.75">
      <c r="A40" s="20" t="s">
        <v>40</v>
      </c>
      <c r="B40" s="22">
        <v>0</v>
      </c>
      <c r="C40" s="20">
        <f t="shared" si="7"/>
        <v>0</v>
      </c>
      <c r="D40" s="23">
        <v>0</v>
      </c>
      <c r="E40" s="22">
        <v>0</v>
      </c>
      <c r="F40" s="20">
        <f t="shared" si="6"/>
        <v>0</v>
      </c>
      <c r="G40" s="23">
        <v>0</v>
      </c>
      <c r="H40" s="22">
        <v>0</v>
      </c>
      <c r="I40" s="20">
        <f t="shared" si="8"/>
        <v>0</v>
      </c>
      <c r="J40" s="23">
        <v>0</v>
      </c>
      <c r="K40" s="22">
        <f t="shared" si="5"/>
        <v>0</v>
      </c>
      <c r="L40" s="20"/>
    </row>
    <row r="41" spans="1:12" ht="12.75">
      <c r="A41" s="20" t="s">
        <v>56</v>
      </c>
      <c r="B41" s="22">
        <v>0</v>
      </c>
      <c r="C41" s="20">
        <f t="shared" si="7"/>
        <v>0</v>
      </c>
      <c r="D41" s="23">
        <v>0</v>
      </c>
      <c r="E41" s="22">
        <v>0</v>
      </c>
      <c r="F41" s="20">
        <f t="shared" si="6"/>
        <v>0</v>
      </c>
      <c r="G41" s="23">
        <v>0</v>
      </c>
      <c r="H41" s="22">
        <v>10000000</v>
      </c>
      <c r="I41" s="20">
        <f t="shared" si="8"/>
        <v>2000000</v>
      </c>
      <c r="J41" s="23">
        <v>0</v>
      </c>
      <c r="K41" s="22">
        <v>0</v>
      </c>
      <c r="L41" s="20"/>
    </row>
    <row r="42" spans="1:12" ht="12.75">
      <c r="A42" s="17" t="s">
        <v>41</v>
      </c>
      <c r="B42" s="18">
        <f>SUM(B43:B43)</f>
        <v>0</v>
      </c>
      <c r="C42" s="17">
        <f t="shared" si="7"/>
        <v>0</v>
      </c>
      <c r="D42" s="19">
        <f>SUM(D43:D43)</f>
        <v>0</v>
      </c>
      <c r="E42" s="18">
        <f>SUM(E43:E43)</f>
        <v>0</v>
      </c>
      <c r="F42" s="17">
        <f t="shared" si="6"/>
        <v>0</v>
      </c>
      <c r="G42" s="19">
        <f>SUM(G43:G43)</f>
        <v>0</v>
      </c>
      <c r="H42" s="18">
        <f>SUM(H43:H43)</f>
        <v>125000000</v>
      </c>
      <c r="I42" s="17">
        <f t="shared" si="8"/>
        <v>25000000</v>
      </c>
      <c r="J42" s="19">
        <f>SUM(J43:J43)</f>
        <v>14985000</v>
      </c>
      <c r="K42" s="18">
        <f t="shared" si="5"/>
        <v>14985000</v>
      </c>
      <c r="L42" s="17">
        <f>K42</f>
        <v>14985000</v>
      </c>
    </row>
    <row r="43" spans="1:12" ht="12.75">
      <c r="A43" s="20" t="s">
        <v>57</v>
      </c>
      <c r="B43" s="22">
        <v>0</v>
      </c>
      <c r="C43" s="20">
        <f t="shared" si="7"/>
        <v>0</v>
      </c>
      <c r="D43" s="23">
        <v>0</v>
      </c>
      <c r="E43" s="22">
        <v>0</v>
      </c>
      <c r="F43" s="20">
        <f t="shared" si="6"/>
        <v>0</v>
      </c>
      <c r="G43" s="23">
        <v>0</v>
      </c>
      <c r="H43" s="22">
        <v>125000000</v>
      </c>
      <c r="I43" s="20">
        <f t="shared" si="8"/>
        <v>25000000</v>
      </c>
      <c r="J43" s="23">
        <v>14985000</v>
      </c>
      <c r="K43" s="22">
        <f>SUM(D43+G43+J43)</f>
        <v>14985000</v>
      </c>
      <c r="L43" s="20"/>
    </row>
    <row r="44" spans="1:12" ht="12.75">
      <c r="A44" s="20"/>
      <c r="B44" s="22"/>
      <c r="C44" s="20"/>
      <c r="D44" s="23"/>
      <c r="E44" s="22"/>
      <c r="F44" s="20"/>
      <c r="G44" s="23"/>
      <c r="H44" s="22"/>
      <c r="I44" s="20"/>
      <c r="J44" s="23"/>
      <c r="K44" s="22"/>
      <c r="L44" s="20"/>
    </row>
    <row r="45" spans="1:12" ht="12.75">
      <c r="A45" s="17" t="s">
        <v>42</v>
      </c>
      <c r="B45" s="18">
        <f>SUM(B46)</f>
        <v>0</v>
      </c>
      <c r="C45" s="25">
        <f aca="true" t="shared" si="9" ref="C45:C58">+B45*20%</f>
        <v>0</v>
      </c>
      <c r="D45" s="19">
        <f>SUM(D46)</f>
        <v>0</v>
      </c>
      <c r="E45" s="18">
        <f>SUM(E46)</f>
        <v>0</v>
      </c>
      <c r="F45" s="17">
        <f aca="true" t="shared" si="10" ref="F45:F55">+E45*20%</f>
        <v>0</v>
      </c>
      <c r="G45" s="19">
        <f>SUM(G46)</f>
        <v>1578000</v>
      </c>
      <c r="H45" s="18">
        <f>SUM(H46)</f>
        <v>0</v>
      </c>
      <c r="I45" s="17">
        <f aca="true" t="shared" si="11" ref="I45:I55">+H45*20%</f>
        <v>0</v>
      </c>
      <c r="J45" s="19">
        <f>SUM(J46)</f>
        <v>0</v>
      </c>
      <c r="K45" s="18">
        <f>SUM(D45+G45+J45)</f>
        <v>1578000</v>
      </c>
      <c r="L45" s="17">
        <f>K45</f>
        <v>1578000</v>
      </c>
    </row>
    <row r="46" spans="1:12" ht="12.75">
      <c r="A46" s="20" t="s">
        <v>43</v>
      </c>
      <c r="B46" s="22">
        <v>0</v>
      </c>
      <c r="C46" s="20">
        <f t="shared" si="9"/>
        <v>0</v>
      </c>
      <c r="D46" s="23">
        <v>0</v>
      </c>
      <c r="E46" s="22">
        <v>0</v>
      </c>
      <c r="F46" s="20">
        <f t="shared" si="10"/>
        <v>0</v>
      </c>
      <c r="G46" s="23">
        <v>1578000</v>
      </c>
      <c r="H46" s="22">
        <v>0</v>
      </c>
      <c r="I46" s="20">
        <f t="shared" si="11"/>
        <v>0</v>
      </c>
      <c r="J46" s="23">
        <v>0</v>
      </c>
      <c r="K46" s="22">
        <f>SUM(D46+G46+J46)</f>
        <v>1578000</v>
      </c>
      <c r="L46" s="17"/>
    </row>
    <row r="47" spans="1:12" ht="12.75">
      <c r="A47" s="17" t="s">
        <v>44</v>
      </c>
      <c r="B47" s="18">
        <v>0</v>
      </c>
      <c r="C47" s="17">
        <f t="shared" si="9"/>
        <v>0</v>
      </c>
      <c r="D47" s="19">
        <v>0</v>
      </c>
      <c r="E47" s="18">
        <f>SUM(E48)</f>
        <v>0</v>
      </c>
      <c r="F47" s="17">
        <f t="shared" si="10"/>
        <v>0</v>
      </c>
      <c r="G47" s="19">
        <f>SUM(G48)</f>
        <v>0</v>
      </c>
      <c r="H47" s="18">
        <v>200000000</v>
      </c>
      <c r="I47" s="17">
        <f t="shared" si="11"/>
        <v>40000000</v>
      </c>
      <c r="J47" s="19">
        <v>16000000</v>
      </c>
      <c r="K47" s="18">
        <f aca="true" t="shared" si="12" ref="K47:K57">SUM(D47+G47+J47)</f>
        <v>16000000</v>
      </c>
      <c r="L47" s="25">
        <f>K47</f>
        <v>16000000</v>
      </c>
    </row>
    <row r="48" spans="1:12" ht="12.75">
      <c r="A48" s="20" t="s">
        <v>45</v>
      </c>
      <c r="B48" s="22">
        <v>0</v>
      </c>
      <c r="C48" s="20">
        <f t="shared" si="9"/>
        <v>0</v>
      </c>
      <c r="D48" s="23">
        <v>0</v>
      </c>
      <c r="E48" s="22">
        <v>0</v>
      </c>
      <c r="F48" s="20">
        <f t="shared" si="10"/>
        <v>0</v>
      </c>
      <c r="G48" s="23">
        <v>0</v>
      </c>
      <c r="H48" s="22">
        <v>200000000</v>
      </c>
      <c r="I48" s="20">
        <f t="shared" si="11"/>
        <v>40000000</v>
      </c>
      <c r="J48" s="23">
        <v>16000000</v>
      </c>
      <c r="K48" s="22">
        <f t="shared" si="12"/>
        <v>16000000</v>
      </c>
      <c r="L48" s="25"/>
    </row>
    <row r="49" spans="1:12" ht="12.75">
      <c r="A49" s="17" t="s">
        <v>62</v>
      </c>
      <c r="B49" s="18">
        <f>SUM(B50)</f>
        <v>0</v>
      </c>
      <c r="C49" s="29">
        <f t="shared" si="9"/>
        <v>0</v>
      </c>
      <c r="D49" s="19">
        <f>SUM(D50)</f>
        <v>0</v>
      </c>
      <c r="E49" s="18">
        <f>SUM(E50)</f>
        <v>0</v>
      </c>
      <c r="F49" s="17">
        <f t="shared" si="10"/>
        <v>0</v>
      </c>
      <c r="G49" s="19">
        <f>SUM(G50)</f>
        <v>0</v>
      </c>
      <c r="H49" s="18">
        <f>H50</f>
        <v>10000000</v>
      </c>
      <c r="I49" s="18">
        <f>I50</f>
        <v>2000000</v>
      </c>
      <c r="J49" s="43">
        <f>J50</f>
        <v>1047000</v>
      </c>
      <c r="K49" s="18">
        <f t="shared" si="12"/>
        <v>1047000</v>
      </c>
      <c r="L49" s="17">
        <f>K49</f>
        <v>1047000</v>
      </c>
    </row>
    <row r="50" spans="1:12" ht="12.75">
      <c r="A50" s="20" t="s">
        <v>46</v>
      </c>
      <c r="B50" s="22">
        <v>0</v>
      </c>
      <c r="C50" s="20">
        <f t="shared" si="9"/>
        <v>0</v>
      </c>
      <c r="D50" s="23">
        <v>0</v>
      </c>
      <c r="E50" s="22">
        <v>0</v>
      </c>
      <c r="F50" s="20">
        <f t="shared" si="10"/>
        <v>0</v>
      </c>
      <c r="G50" s="23"/>
      <c r="H50" s="22">
        <v>10000000</v>
      </c>
      <c r="I50" s="31">
        <f t="shared" si="11"/>
        <v>2000000</v>
      </c>
      <c r="J50" s="23">
        <v>1047000</v>
      </c>
      <c r="K50" s="22">
        <f t="shared" si="12"/>
        <v>1047000</v>
      </c>
      <c r="L50" s="17"/>
    </row>
    <row r="51" spans="1:12" ht="12.75">
      <c r="A51" s="27" t="s">
        <v>59</v>
      </c>
      <c r="B51" s="22">
        <f aca="true" t="shared" si="13" ref="B51:J51">B52</f>
        <v>0</v>
      </c>
      <c r="C51" s="20">
        <f t="shared" si="13"/>
        <v>0</v>
      </c>
      <c r="D51" s="23">
        <f t="shared" si="13"/>
        <v>0</v>
      </c>
      <c r="E51" s="22">
        <f t="shared" si="13"/>
        <v>0</v>
      </c>
      <c r="F51" s="20">
        <f t="shared" si="13"/>
        <v>0</v>
      </c>
      <c r="G51" s="23">
        <f t="shared" si="13"/>
        <v>0</v>
      </c>
      <c r="H51" s="22">
        <f t="shared" si="13"/>
        <v>0</v>
      </c>
      <c r="I51" s="31">
        <f t="shared" si="13"/>
        <v>0</v>
      </c>
      <c r="J51" s="23">
        <f t="shared" si="13"/>
        <v>3745000</v>
      </c>
      <c r="K51" s="18">
        <f t="shared" si="12"/>
        <v>3745000</v>
      </c>
      <c r="L51" s="17">
        <f>K51</f>
        <v>3745000</v>
      </c>
    </row>
    <row r="52" spans="1:12" ht="12.75">
      <c r="A52" s="20" t="s">
        <v>60</v>
      </c>
      <c r="B52" s="22">
        <v>0</v>
      </c>
      <c r="C52" s="20">
        <v>0</v>
      </c>
      <c r="D52" s="23">
        <v>0</v>
      </c>
      <c r="E52" s="22">
        <v>0</v>
      </c>
      <c r="F52" s="20">
        <v>0</v>
      </c>
      <c r="G52" s="23">
        <v>0</v>
      </c>
      <c r="H52" s="22">
        <v>0</v>
      </c>
      <c r="I52" s="31">
        <v>0</v>
      </c>
      <c r="J52" s="23">
        <v>3745000</v>
      </c>
      <c r="K52" s="22"/>
      <c r="L52" s="20"/>
    </row>
    <row r="53" spans="1:12" ht="12.75">
      <c r="A53" s="17" t="s">
        <v>47</v>
      </c>
      <c r="B53" s="18">
        <f>SUM(B54)</f>
        <v>0</v>
      </c>
      <c r="C53" s="17">
        <f t="shared" si="9"/>
        <v>0</v>
      </c>
      <c r="D53" s="19">
        <f>SUM(D54)</f>
        <v>0</v>
      </c>
      <c r="E53" s="18">
        <f>SUM(E54)</f>
        <v>0</v>
      </c>
      <c r="F53" s="17">
        <f t="shared" si="10"/>
        <v>0</v>
      </c>
      <c r="G53" s="19">
        <f>SUM(G54)</f>
        <v>0</v>
      </c>
      <c r="H53" s="18">
        <f>SUM(H54)</f>
        <v>32693600</v>
      </c>
      <c r="I53" s="30">
        <f t="shared" si="11"/>
        <v>6538720</v>
      </c>
      <c r="J53" s="19">
        <f>SUM(J54)</f>
        <v>0</v>
      </c>
      <c r="K53" s="18">
        <f t="shared" si="12"/>
        <v>0</v>
      </c>
      <c r="L53" s="17">
        <f>K53</f>
        <v>0</v>
      </c>
    </row>
    <row r="54" spans="1:12" ht="12.75">
      <c r="A54" s="20" t="s">
        <v>58</v>
      </c>
      <c r="B54" s="22">
        <v>0</v>
      </c>
      <c r="C54" s="20">
        <f t="shared" si="9"/>
        <v>0</v>
      </c>
      <c r="D54" s="23">
        <v>0</v>
      </c>
      <c r="E54" s="22">
        <v>0</v>
      </c>
      <c r="F54" s="20">
        <f t="shared" si="10"/>
        <v>0</v>
      </c>
      <c r="G54" s="23">
        <v>0</v>
      </c>
      <c r="H54" s="22">
        <v>32693600</v>
      </c>
      <c r="I54" s="20">
        <f t="shared" si="11"/>
        <v>6538720</v>
      </c>
      <c r="J54" s="23">
        <v>0</v>
      </c>
      <c r="K54" s="22">
        <f t="shared" si="12"/>
        <v>0</v>
      </c>
      <c r="L54" s="20"/>
    </row>
    <row r="55" spans="1:12" ht="12.75">
      <c r="A55" s="17" t="s">
        <v>48</v>
      </c>
      <c r="B55" s="18">
        <f>SUM(B56:B57)</f>
        <v>0</v>
      </c>
      <c r="C55" s="17">
        <f t="shared" si="9"/>
        <v>0</v>
      </c>
      <c r="D55" s="19">
        <f>SUM(D56:D57)</f>
        <v>0</v>
      </c>
      <c r="E55" s="18">
        <f>SUM(E56:E57)</f>
        <v>0</v>
      </c>
      <c r="F55" s="17">
        <f t="shared" si="10"/>
        <v>0</v>
      </c>
      <c r="G55" s="19">
        <f>SUM(G56:G57)</f>
        <v>0</v>
      </c>
      <c r="H55" s="18">
        <f>SUM(H56:H57)</f>
        <v>319000000</v>
      </c>
      <c r="I55" s="17">
        <f t="shared" si="11"/>
        <v>63800000</v>
      </c>
      <c r="J55" s="19">
        <f>SUM(J56:J57)</f>
        <v>20000000</v>
      </c>
      <c r="K55" s="18">
        <f t="shared" si="12"/>
        <v>20000000</v>
      </c>
      <c r="L55" s="17">
        <f>K55</f>
        <v>20000000</v>
      </c>
    </row>
    <row r="56" spans="1:11" ht="12.75">
      <c r="A56" s="32" t="s">
        <v>49</v>
      </c>
      <c r="B56" s="33">
        <v>0</v>
      </c>
      <c r="C56" s="32">
        <f t="shared" si="9"/>
        <v>0</v>
      </c>
      <c r="D56" s="23">
        <v>0</v>
      </c>
      <c r="E56" s="33">
        <v>0</v>
      </c>
      <c r="F56" s="32">
        <f>+E56*20%</f>
        <v>0</v>
      </c>
      <c r="G56" s="23">
        <v>0</v>
      </c>
      <c r="H56" s="33">
        <v>319000000</v>
      </c>
      <c r="I56" s="20">
        <f>+H56*20%</f>
        <v>63800000</v>
      </c>
      <c r="J56" s="23">
        <v>20000000</v>
      </c>
      <c r="K56" s="22">
        <f t="shared" si="12"/>
        <v>20000000</v>
      </c>
    </row>
    <row r="57" spans="1:12" ht="12.75">
      <c r="A57" s="34" t="s">
        <v>50</v>
      </c>
      <c r="B57" s="35">
        <v>0</v>
      </c>
      <c r="C57" s="20">
        <f t="shared" si="9"/>
        <v>0</v>
      </c>
      <c r="D57" s="36">
        <v>0</v>
      </c>
      <c r="E57" s="35">
        <v>0</v>
      </c>
      <c r="F57" s="20">
        <f>+E57*20%</f>
        <v>0</v>
      </c>
      <c r="G57" s="36">
        <v>0</v>
      </c>
      <c r="H57" s="35">
        <v>0</v>
      </c>
      <c r="I57" s="20">
        <f>+H57*20%</f>
        <v>0</v>
      </c>
      <c r="J57" s="36">
        <v>0</v>
      </c>
      <c r="K57" s="22">
        <f t="shared" si="12"/>
        <v>0</v>
      </c>
      <c r="L57" s="34"/>
    </row>
    <row r="58" spans="1:12" ht="13.5" thickBot="1">
      <c r="A58" s="37" t="s">
        <v>51</v>
      </c>
      <c r="B58" s="38">
        <f>B4+B27+B29+B33+B42+B45+B47+B49+B51+B53+B55</f>
        <v>0</v>
      </c>
      <c r="C58" s="39">
        <f t="shared" si="9"/>
        <v>0</v>
      </c>
      <c r="D58" s="38">
        <f>D4+D27+D29+D33+D42+D45+D47+D49+D51+D53+D55</f>
        <v>0</v>
      </c>
      <c r="E58" s="38">
        <f>E4+E27+E29+E33+E42+E45+E47+E49+E51+E53+E55</f>
        <v>73000000</v>
      </c>
      <c r="F58" s="39">
        <f>+E58*20%</f>
        <v>14600000</v>
      </c>
      <c r="G58" s="38">
        <f>G4+G27+G29+G33+G42+G45+G47+G49+G51+G53+G55</f>
        <v>5934000</v>
      </c>
      <c r="H58" s="38">
        <f>H4+H27+H29+H33+H42+H45+H47+H49+H51+H53+H55</f>
        <v>2441393600</v>
      </c>
      <c r="I58" s="39">
        <f>+H58*20%</f>
        <v>488278720</v>
      </c>
      <c r="J58" s="38">
        <f>J4+J27+J29+J33+J42+J45+J47+J49+J51+J53+J55</f>
        <v>226113000</v>
      </c>
      <c r="K58" s="38">
        <f>K4+K27+K29+K33+K42+K45+K47+K49+K51+K53+K55</f>
        <v>232047000</v>
      </c>
      <c r="L58" s="40">
        <f>SUM(L4:L57)</f>
        <v>232047000</v>
      </c>
    </row>
    <row r="59" spans="1:12" ht="13.5" thickTop="1">
      <c r="A59" s="32"/>
      <c r="B59" s="33"/>
      <c r="C59" s="33"/>
      <c r="G59" s="33"/>
      <c r="H59" s="33"/>
      <c r="I59" s="33"/>
      <c r="J59" s="33"/>
      <c r="K59" s="41"/>
      <c r="L59" s="33"/>
    </row>
    <row r="60" spans="1:12" ht="12.75">
      <c r="A60"/>
      <c r="B60"/>
      <c r="C60"/>
      <c r="D60"/>
      <c r="E60"/>
      <c r="G60" s="42"/>
      <c r="H60" s="42"/>
      <c r="I60" s="42"/>
      <c r="J60" s="42"/>
      <c r="K60" s="42"/>
      <c r="L60" s="42"/>
    </row>
    <row r="61" spans="1:12" ht="12.75">
      <c r="A61"/>
      <c r="B61"/>
      <c r="C61"/>
      <c r="D61"/>
      <c r="E61"/>
      <c r="G61" s="42"/>
      <c r="H61" s="42"/>
      <c r="I61" s="42"/>
      <c r="J61" s="42"/>
      <c r="K61" s="42"/>
      <c r="L61" s="42"/>
    </row>
    <row r="62" spans="1:5" ht="12.75">
      <c r="A62"/>
      <c r="B62"/>
      <c r="C62"/>
      <c r="D62"/>
      <c r="E62"/>
    </row>
  </sheetData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Elín Pálsdóttir</cp:lastModifiedBy>
  <cp:lastPrinted>2004-04-24T14:34:31Z</cp:lastPrinted>
  <dcterms:created xsi:type="dcterms:W3CDTF">2003-12-02T18:11:05Z</dcterms:created>
  <dcterms:modified xsi:type="dcterms:W3CDTF">2004-04-26T16:51:58Z</dcterms:modified>
  <cp:category/>
  <cp:version/>
  <cp:contentType/>
  <cp:contentStatus/>
</cp:coreProperties>
</file>